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Romana\Voda z mraků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Pol'!$A$1:$X$248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247" i="12"/>
  <c r="BA86" i="12"/>
  <c r="G9" i="12"/>
  <c r="M9" i="12" s="1"/>
  <c r="I9" i="12"/>
  <c r="K9" i="12"/>
  <c r="K8" i="12" s="1"/>
  <c r="O9" i="12"/>
  <c r="Q9" i="12"/>
  <c r="V9" i="12"/>
  <c r="V8" i="12" s="1"/>
  <c r="G20" i="12"/>
  <c r="I20" i="12"/>
  <c r="K20" i="12"/>
  <c r="M20" i="12"/>
  <c r="O20" i="12"/>
  <c r="Q20" i="12"/>
  <c r="V20" i="12"/>
  <c r="G25" i="12"/>
  <c r="G8" i="12" s="1"/>
  <c r="I25" i="12"/>
  <c r="K25" i="12"/>
  <c r="O25" i="12"/>
  <c r="O8" i="12" s="1"/>
  <c r="Q25" i="12"/>
  <c r="V25" i="12"/>
  <c r="G30" i="12"/>
  <c r="M30" i="12" s="1"/>
  <c r="I30" i="12"/>
  <c r="I8" i="12" s="1"/>
  <c r="K30" i="12"/>
  <c r="O30" i="12"/>
  <c r="Q30" i="12"/>
  <c r="Q8" i="12" s="1"/>
  <c r="V30" i="12"/>
  <c r="G37" i="12"/>
  <c r="M37" i="12" s="1"/>
  <c r="I37" i="12"/>
  <c r="K37" i="12"/>
  <c r="O37" i="12"/>
  <c r="Q37" i="12"/>
  <c r="V37" i="12"/>
  <c r="G42" i="12"/>
  <c r="I42" i="12"/>
  <c r="K42" i="12"/>
  <c r="M42" i="12"/>
  <c r="O42" i="12"/>
  <c r="Q42" i="12"/>
  <c r="V42" i="12"/>
  <c r="G47" i="12"/>
  <c r="M47" i="12" s="1"/>
  <c r="I47" i="12"/>
  <c r="K47" i="12"/>
  <c r="O47" i="12"/>
  <c r="Q47" i="12"/>
  <c r="V47" i="12"/>
  <c r="G52" i="12"/>
  <c r="M52" i="12" s="1"/>
  <c r="I52" i="12"/>
  <c r="K52" i="12"/>
  <c r="O52" i="12"/>
  <c r="Q52" i="12"/>
  <c r="V52" i="12"/>
  <c r="G57" i="12"/>
  <c r="I57" i="12"/>
  <c r="K57" i="12"/>
  <c r="M57" i="12"/>
  <c r="O57" i="12"/>
  <c r="Q57" i="12"/>
  <c r="V57" i="12"/>
  <c r="G62" i="12"/>
  <c r="I62" i="12"/>
  <c r="K62" i="12"/>
  <c r="M62" i="12"/>
  <c r="O62" i="12"/>
  <c r="Q62" i="12"/>
  <c r="V62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G71" i="12"/>
  <c r="I71" i="12"/>
  <c r="K71" i="12"/>
  <c r="M71" i="12"/>
  <c r="O71" i="12"/>
  <c r="Q71" i="12"/>
  <c r="V71" i="12"/>
  <c r="G74" i="12"/>
  <c r="I74" i="12"/>
  <c r="K74" i="12"/>
  <c r="M74" i="12"/>
  <c r="O74" i="12"/>
  <c r="Q74" i="12"/>
  <c r="V74" i="12"/>
  <c r="G77" i="12"/>
  <c r="M77" i="12" s="1"/>
  <c r="I77" i="12"/>
  <c r="K77" i="12"/>
  <c r="O77" i="12"/>
  <c r="Q77" i="12"/>
  <c r="V77" i="12"/>
  <c r="G85" i="12"/>
  <c r="M85" i="12" s="1"/>
  <c r="I85" i="12"/>
  <c r="K85" i="12"/>
  <c r="O85" i="12"/>
  <c r="Q85" i="12"/>
  <c r="V85" i="12"/>
  <c r="G95" i="12"/>
  <c r="M95" i="12" s="1"/>
  <c r="I95" i="12"/>
  <c r="K95" i="12"/>
  <c r="O95" i="12"/>
  <c r="Q95" i="12"/>
  <c r="V95" i="12"/>
  <c r="G101" i="12"/>
  <c r="I101" i="12"/>
  <c r="K101" i="12"/>
  <c r="M101" i="12"/>
  <c r="O101" i="12"/>
  <c r="Q101" i="12"/>
  <c r="V101" i="12"/>
  <c r="G117" i="12"/>
  <c r="O117" i="12"/>
  <c r="G118" i="12"/>
  <c r="M118" i="12" s="1"/>
  <c r="M117" i="12" s="1"/>
  <c r="I118" i="12"/>
  <c r="I117" i="12" s="1"/>
  <c r="K118" i="12"/>
  <c r="K117" i="12" s="1"/>
  <c r="O118" i="12"/>
  <c r="Q118" i="12"/>
  <c r="Q117" i="12" s="1"/>
  <c r="V118" i="12"/>
  <c r="V117" i="12" s="1"/>
  <c r="K119" i="12"/>
  <c r="V119" i="12"/>
  <c r="G120" i="12"/>
  <c r="I120" i="12"/>
  <c r="I119" i="12" s="1"/>
  <c r="K120" i="12"/>
  <c r="M120" i="12"/>
  <c r="O120" i="12"/>
  <c r="Q120" i="12"/>
  <c r="Q119" i="12" s="1"/>
  <c r="V120" i="12"/>
  <c r="G127" i="12"/>
  <c r="G119" i="12" s="1"/>
  <c r="I127" i="12"/>
  <c r="K127" i="12"/>
  <c r="O127" i="12"/>
  <c r="O119" i="12" s="1"/>
  <c r="Q127" i="12"/>
  <c r="V127" i="12"/>
  <c r="G132" i="12"/>
  <c r="G131" i="12" s="1"/>
  <c r="I132" i="12"/>
  <c r="K132" i="12"/>
  <c r="K131" i="12" s="1"/>
  <c r="O132" i="12"/>
  <c r="O131" i="12" s="1"/>
  <c r="Q132" i="12"/>
  <c r="V132" i="12"/>
  <c r="V131" i="12" s="1"/>
  <c r="G136" i="12"/>
  <c r="I136" i="12"/>
  <c r="K136" i="12"/>
  <c r="M136" i="12"/>
  <c r="O136" i="12"/>
  <c r="Q136" i="12"/>
  <c r="V136" i="12"/>
  <c r="G141" i="12"/>
  <c r="M141" i="12" s="1"/>
  <c r="I141" i="12"/>
  <c r="K141" i="12"/>
  <c r="O141" i="12"/>
  <c r="Q141" i="12"/>
  <c r="V141" i="12"/>
  <c r="G142" i="12"/>
  <c r="M142" i="12" s="1"/>
  <c r="I142" i="12"/>
  <c r="I131" i="12" s="1"/>
  <c r="K142" i="12"/>
  <c r="O142" i="12"/>
  <c r="Q142" i="12"/>
  <c r="Q131" i="12" s="1"/>
  <c r="V142" i="12"/>
  <c r="G144" i="12"/>
  <c r="I144" i="12"/>
  <c r="I143" i="12" s="1"/>
  <c r="K144" i="12"/>
  <c r="M144" i="12"/>
  <c r="O144" i="12"/>
  <c r="Q144" i="12"/>
  <c r="Q143" i="12" s="1"/>
  <c r="V144" i="12"/>
  <c r="G150" i="12"/>
  <c r="G143" i="12" s="1"/>
  <c r="I150" i="12"/>
  <c r="K150" i="12"/>
  <c r="K143" i="12" s="1"/>
  <c r="O150" i="12"/>
  <c r="O143" i="12" s="1"/>
  <c r="Q150" i="12"/>
  <c r="V150" i="12"/>
  <c r="V143" i="12" s="1"/>
  <c r="G153" i="12"/>
  <c r="G152" i="12" s="1"/>
  <c r="I153" i="12"/>
  <c r="K153" i="12"/>
  <c r="K152" i="12" s="1"/>
  <c r="O153" i="12"/>
  <c r="O152" i="12" s="1"/>
  <c r="Q153" i="12"/>
  <c r="V153" i="12"/>
  <c r="V152" i="12" s="1"/>
  <c r="G157" i="12"/>
  <c r="I157" i="12"/>
  <c r="I152" i="12" s="1"/>
  <c r="K157" i="12"/>
  <c r="M157" i="12"/>
  <c r="O157" i="12"/>
  <c r="Q157" i="12"/>
  <c r="Q152" i="12" s="1"/>
  <c r="V157" i="12"/>
  <c r="G161" i="12"/>
  <c r="M161" i="12" s="1"/>
  <c r="I161" i="12"/>
  <c r="K161" i="12"/>
  <c r="O161" i="12"/>
  <c r="Q161" i="12"/>
  <c r="V161" i="12"/>
  <c r="G165" i="12"/>
  <c r="I165" i="12"/>
  <c r="K165" i="12"/>
  <c r="M165" i="12"/>
  <c r="O165" i="12"/>
  <c r="Q165" i="12"/>
  <c r="V165" i="12"/>
  <c r="G169" i="12"/>
  <c r="M169" i="12" s="1"/>
  <c r="I169" i="12"/>
  <c r="K169" i="12"/>
  <c r="O169" i="12"/>
  <c r="Q169" i="12"/>
  <c r="V169" i="12"/>
  <c r="G174" i="12"/>
  <c r="I174" i="12"/>
  <c r="K174" i="12"/>
  <c r="M174" i="12"/>
  <c r="O174" i="12"/>
  <c r="Q174" i="12"/>
  <c r="V174" i="12"/>
  <c r="G178" i="12"/>
  <c r="M178" i="12" s="1"/>
  <c r="I178" i="12"/>
  <c r="K178" i="12"/>
  <c r="O178" i="12"/>
  <c r="Q178" i="12"/>
  <c r="V178" i="12"/>
  <c r="G183" i="12"/>
  <c r="I183" i="12"/>
  <c r="K183" i="12"/>
  <c r="M183" i="12"/>
  <c r="O183" i="12"/>
  <c r="Q183" i="12"/>
  <c r="V183" i="12"/>
  <c r="G187" i="12"/>
  <c r="M187" i="12" s="1"/>
  <c r="I187" i="12"/>
  <c r="K187" i="12"/>
  <c r="O187" i="12"/>
  <c r="Q187" i="12"/>
  <c r="V187" i="12"/>
  <c r="G190" i="12"/>
  <c r="I190" i="12"/>
  <c r="K190" i="12"/>
  <c r="M190" i="12"/>
  <c r="O190" i="12"/>
  <c r="Q190" i="12"/>
  <c r="V190" i="12"/>
  <c r="G194" i="12"/>
  <c r="M194" i="12" s="1"/>
  <c r="I194" i="12"/>
  <c r="K194" i="12"/>
  <c r="O194" i="12"/>
  <c r="Q194" i="12"/>
  <c r="V194" i="12"/>
  <c r="G199" i="12"/>
  <c r="G198" i="12" s="1"/>
  <c r="I199" i="12"/>
  <c r="K199" i="12"/>
  <c r="K198" i="12" s="1"/>
  <c r="O199" i="12"/>
  <c r="O198" i="12" s="1"/>
  <c r="Q199" i="12"/>
  <c r="V199" i="12"/>
  <c r="V198" i="12" s="1"/>
  <c r="G200" i="12"/>
  <c r="I200" i="12"/>
  <c r="I198" i="12" s="1"/>
  <c r="K200" i="12"/>
  <c r="M200" i="12"/>
  <c r="O200" i="12"/>
  <c r="Q200" i="12"/>
  <c r="Q198" i="12" s="1"/>
  <c r="V200" i="12"/>
  <c r="G201" i="12"/>
  <c r="O201" i="12"/>
  <c r="G202" i="12"/>
  <c r="I202" i="12"/>
  <c r="I201" i="12" s="1"/>
  <c r="K202" i="12"/>
  <c r="M202" i="12"/>
  <c r="O202" i="12"/>
  <c r="Q202" i="12"/>
  <c r="Q201" i="12" s="1"/>
  <c r="V202" i="12"/>
  <c r="G206" i="12"/>
  <c r="M206" i="12" s="1"/>
  <c r="I206" i="12"/>
  <c r="K206" i="12"/>
  <c r="K201" i="12" s="1"/>
  <c r="O206" i="12"/>
  <c r="Q206" i="12"/>
  <c r="V206" i="12"/>
  <c r="V201" i="12" s="1"/>
  <c r="G208" i="12"/>
  <c r="M208" i="12" s="1"/>
  <c r="I208" i="12"/>
  <c r="K208" i="12"/>
  <c r="K207" i="12" s="1"/>
  <c r="O208" i="12"/>
  <c r="O207" i="12" s="1"/>
  <c r="Q208" i="12"/>
  <c r="V208" i="12"/>
  <c r="V207" i="12" s="1"/>
  <c r="G213" i="12"/>
  <c r="I213" i="12"/>
  <c r="I207" i="12" s="1"/>
  <c r="K213" i="12"/>
  <c r="M213" i="12"/>
  <c r="O213" i="12"/>
  <c r="Q213" i="12"/>
  <c r="Q207" i="12" s="1"/>
  <c r="V213" i="12"/>
  <c r="G218" i="12"/>
  <c r="M218" i="12" s="1"/>
  <c r="I218" i="12"/>
  <c r="K218" i="12"/>
  <c r="O218" i="12"/>
  <c r="Q218" i="12"/>
  <c r="V218" i="12"/>
  <c r="G220" i="12"/>
  <c r="M220" i="12" s="1"/>
  <c r="M219" i="12" s="1"/>
  <c r="I220" i="12"/>
  <c r="K220" i="12"/>
  <c r="K219" i="12" s="1"/>
  <c r="O220" i="12"/>
  <c r="O219" i="12" s="1"/>
  <c r="Q220" i="12"/>
  <c r="V220" i="12"/>
  <c r="V219" i="12" s="1"/>
  <c r="G221" i="12"/>
  <c r="I221" i="12"/>
  <c r="I219" i="12" s="1"/>
  <c r="K221" i="12"/>
  <c r="M221" i="12"/>
  <c r="O221" i="12"/>
  <c r="Q221" i="12"/>
  <c r="Q219" i="12" s="1"/>
  <c r="V221" i="12"/>
  <c r="G222" i="12"/>
  <c r="K222" i="12"/>
  <c r="O222" i="12"/>
  <c r="V222" i="12"/>
  <c r="G223" i="12"/>
  <c r="I223" i="12"/>
  <c r="I222" i="12" s="1"/>
  <c r="K223" i="12"/>
  <c r="M223" i="12"/>
  <c r="M222" i="12" s="1"/>
  <c r="O223" i="12"/>
  <c r="Q223" i="12"/>
  <c r="Q222" i="12" s="1"/>
  <c r="V223" i="12"/>
  <c r="G227" i="12"/>
  <c r="I227" i="12"/>
  <c r="I226" i="12" s="1"/>
  <c r="K227" i="12"/>
  <c r="M227" i="12"/>
  <c r="O227" i="12"/>
  <c r="Q227" i="12"/>
  <c r="Q226" i="12" s="1"/>
  <c r="V227" i="12"/>
  <c r="G232" i="12"/>
  <c r="M232" i="12" s="1"/>
  <c r="I232" i="12"/>
  <c r="K232" i="12"/>
  <c r="K226" i="12" s="1"/>
  <c r="O232" i="12"/>
  <c r="Q232" i="12"/>
  <c r="V232" i="12"/>
  <c r="V226" i="12" s="1"/>
  <c r="G235" i="12"/>
  <c r="I235" i="12"/>
  <c r="K235" i="12"/>
  <c r="M235" i="12"/>
  <c r="O235" i="12"/>
  <c r="Q235" i="12"/>
  <c r="V235" i="12"/>
  <c r="G238" i="12"/>
  <c r="M238" i="12" s="1"/>
  <c r="I238" i="12"/>
  <c r="K238" i="12"/>
  <c r="O238" i="12"/>
  <c r="O226" i="12" s="1"/>
  <c r="Q238" i="12"/>
  <c r="V238" i="12"/>
  <c r="G241" i="12"/>
  <c r="M241" i="12" s="1"/>
  <c r="I241" i="12"/>
  <c r="K241" i="12"/>
  <c r="O241" i="12"/>
  <c r="Q241" i="12"/>
  <c r="V241" i="12"/>
  <c r="G242" i="12"/>
  <c r="I242" i="12"/>
  <c r="K242" i="12"/>
  <c r="O242" i="12"/>
  <c r="Q242" i="12"/>
  <c r="V242" i="12"/>
  <c r="G243" i="12"/>
  <c r="I243" i="12"/>
  <c r="K243" i="12"/>
  <c r="M243" i="12"/>
  <c r="M242" i="12" s="1"/>
  <c r="O243" i="12"/>
  <c r="Q243" i="12"/>
  <c r="V243" i="12"/>
  <c r="G244" i="12"/>
  <c r="K244" i="12"/>
  <c r="O244" i="12"/>
  <c r="V244" i="12"/>
  <c r="G245" i="12"/>
  <c r="M245" i="12" s="1"/>
  <c r="M244" i="12" s="1"/>
  <c r="I245" i="12"/>
  <c r="I244" i="12" s="1"/>
  <c r="K245" i="12"/>
  <c r="O245" i="12"/>
  <c r="Q245" i="12"/>
  <c r="Q244" i="12" s="1"/>
  <c r="V245" i="12"/>
  <c r="AE247" i="12"/>
  <c r="AF247" i="12"/>
  <c r="I20" i="1"/>
  <c r="I19" i="1"/>
  <c r="I18" i="1"/>
  <c r="I17" i="1"/>
  <c r="I16" i="1"/>
  <c r="I59" i="1"/>
  <c r="J57" i="1" s="1"/>
  <c r="F43" i="1"/>
  <c r="G23" i="1" s="1"/>
  <c r="A23" i="1" s="1"/>
  <c r="A24" i="1" s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G28" i="1" l="1"/>
  <c r="A26" i="1"/>
  <c r="G26" i="1"/>
  <c r="G24" i="1"/>
  <c r="M226" i="12"/>
  <c r="M201" i="12"/>
  <c r="M207" i="12"/>
  <c r="G219" i="12"/>
  <c r="G207" i="12"/>
  <c r="M199" i="12"/>
  <c r="M198" i="12" s="1"/>
  <c r="M153" i="12"/>
  <c r="M152" i="12" s="1"/>
  <c r="M132" i="12"/>
  <c r="M131" i="12" s="1"/>
  <c r="G226" i="12"/>
  <c r="M150" i="12"/>
  <c r="M143" i="12" s="1"/>
  <c r="M127" i="12"/>
  <c r="M119" i="12" s="1"/>
  <c r="M25" i="12"/>
  <c r="M8" i="12" s="1"/>
  <c r="J53" i="1"/>
  <c r="J55" i="1"/>
  <c r="J50" i="1"/>
  <c r="J52" i="1"/>
  <c r="J54" i="1"/>
  <c r="J56" i="1"/>
  <c r="J58" i="1"/>
  <c r="J51" i="1"/>
  <c r="J41" i="1"/>
  <c r="J39" i="1"/>
  <c r="J43" i="1" s="1"/>
  <c r="J42" i="1"/>
  <c r="H43" i="1"/>
  <c r="I21" i="1"/>
  <c r="J28" i="1"/>
  <c r="J26" i="1"/>
  <c r="G38" i="1"/>
  <c r="F38" i="1"/>
  <c r="J23" i="1"/>
  <c r="J24" i="1"/>
  <c r="J25" i="1"/>
  <c r="J27" i="1"/>
  <c r="E24" i="1"/>
  <c r="E26" i="1"/>
  <c r="A27" i="1" l="1"/>
  <c r="G29" i="1" s="1"/>
  <c r="G27" i="1" s="1"/>
  <c r="J59" i="1"/>
  <c r="A2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Romana Bartolšicová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<sst xmlns="http://schemas.openxmlformats.org/spreadsheetml/2006/main" count="935" uniqueCount="312">
  <si>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</si>
  <si>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</si>
  <si>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</si>
  <si>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</si>
  <si>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</si>
  <si>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</si>
  <si>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</si>
  <si>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</si>
  <si>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</si>
  <si>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</si>
  <si>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</si>
  <si>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</si>
  <si>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</si>
  <si>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</si>
  <si>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</si>
  <si>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</si>
  <si>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</si>
  <si>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</si>
  <si>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</si>
  <si>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</si>
  <si>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</si>
  <si>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</si>
  <si>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</si>
  <si>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</si>
  <si>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</si>
  <si>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</si>
  <si>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</si>
  <si>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</si>
  <si>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</si>
  <si>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</si>
  <si>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</si>
  <si>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</si>
  <si>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</si>
  <si>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</si>
  <si>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</si>
  <si>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</si>
  <si>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</si>
  <si>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</si>
  <si>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</si>
  <si>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</si>
  <si>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</si>
  <si>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</si>
  <si>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</si>
  <si>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</si>
  <si>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SO 03 Nádrže na vodu tribuna</t>
  </si>
  <si>
    <t>Nádrže na vodu tribune</t>
  </si>
  <si>
    <t>Objekt:</t>
  </si>
  <si>
    <t>Rozpočet:</t>
  </si>
  <si>
    <t>2021-027</t>
  </si>
  <si>
    <t>Nádrže na vodu tribuna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</si>
  <si>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</si>
  <si>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</si>
  <si>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</si>
  <si>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</si>
  <si>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</si>
  <si>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</si>
  <si>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</si>
  <si>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</si>
  <si>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</si>
  <si>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</si>
  <si>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5</t>
  </si>
  <si>
    <t>Komunikace</t>
  </si>
  <si>
    <t>8</t>
  </si>
  <si>
    <t>Trubní vedení</t>
  </si>
  <si>
    <t>998</t>
  </si>
  <si>
    <t>Přesun hmot</t>
  </si>
  <si>
    <t>OST</t>
  </si>
  <si>
    <t>Ostatní</t>
  </si>
  <si>
    <t>VRN</t>
  </si>
  <si>
    <t>Vedlejší rozpočtové náklady</t>
  </si>
  <si>
    <t>721</t>
  </si>
  <si>
    <t>Zdravotechnika - vnitřní kanalizace</t>
  </si>
  <si>
    <t>741</t>
  </si>
  <si>
    <t>Elektroinstalace - silnoproud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</si>
  <si>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</si>
  <si>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</si>
  <si>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</si>
  <si>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</si>
  <si>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</si>
  <si>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</si>
  <si>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</si>
  <si>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</si>
  <si>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</si>
  <si>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</si>
  <si>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</si>
  <si>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</si>
  <si>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</si>
  <si>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</si>
  <si>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</si>
  <si>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</si>
  <si>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</si>
  <si>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</si>
  <si>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</si>
  <si>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</si>
  <si>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</si>
  <si>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</si>
  <si>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</si>
  <si>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</si>
  <si>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</si>
  <si>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</si>
  <si>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</si>
  <si>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</si>
  <si>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</si>
  <si>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</si>
  <si>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121101102</t>
  </si>
  <si>
    <t>Sejmutí ornice nebo lesní půdy s vodorovným přemístěním na hromady v místě upotřebení nebo na, dočasné či trvalé skládky se složením, na vzdálenost přes 50 do 100 m</t>
  </si>
  <si>
    <t>m3</t>
  </si>
  <si>
    <t>URS</t>
  </si>
  <si>
    <t>ÚRS 18 02</t>
  </si>
  <si>
    <t>Práce</t>
  </si>
  <si>
    <t>POL1_1</t>
  </si>
  <si>
    <t xml:space="preserve">výkres C.2.3 : </t>
  </si>
  <si>
    <t>VV</t>
  </si>
  <si>
    <t xml:space="preserve">nádrže : </t>
  </si>
  <si>
    <t xml:space="preserve">5,52*4,24*0,15 : </t>
  </si>
  <si>
    <t xml:space="preserve">kanalizace : </t>
  </si>
  <si>
    <t xml:space="preserve">(47,5+5+57)*1*0,15 : </t>
  </si>
  <si>
    <t xml:space="preserve">50*1*0,15 : </t>
  </si>
  <si>
    <t xml:space="preserve">přečerpání do stávající nádrže : </t>
  </si>
  <si>
    <t xml:space="preserve">(5,66+1,9+3,9)*0,15 : </t>
  </si>
  <si>
    <t>32,666</t>
  </si>
  <si>
    <t>131201201</t>
  </si>
  <si>
    <t>Hloubení zapažených jam a zářezů s urovnáním dna do předepsaného profilu a spádu v hornině tř. 3 do, 100 m3</t>
  </si>
  <si>
    <t>4,71*3,24*3,6</t>
  </si>
  <si>
    <t>3,85*4,72*3,6</t>
  </si>
  <si>
    <t>131201209</t>
  </si>
  <si>
    <t>Hloubení zapažených jam a zářezů s urovnáním dna do předepsaného profilu a spádu Příplatek k cenám, za lepivost horniny tř. 3</t>
  </si>
  <si>
    <t>132201101</t>
  </si>
  <si>
    <t>Hloubení zapažených i nezapažených rýh šířky do 600 mm s urovnáním dna do předepsaného profilu a, spádu v hornině tř. 3 do 100 m3</t>
  </si>
  <si>
    <t>(54,9+5,9)*0,8*1,1</t>
  </si>
  <si>
    <t>(50+47)*0,8*1,1</t>
  </si>
  <si>
    <t>(26+11,04)*0,6*1</t>
  </si>
  <si>
    <t>132201109</t>
  </si>
  <si>
    <t>Hloubení zapažených i nezapažených rýh šířky do 600 mm s urovnáním dna do předepsaného profilu a, spádu v hornině tř. 3 Příplatek k cenám za lepivost horniny tř. 3</t>
  </si>
  <si>
    <t/>
  </si>
  <si>
    <t>161,088</t>
  </si>
  <si>
    <t>151101201</t>
  </si>
  <si>
    <t>Zřízení pažení stěn výkopu bez rozepření nebo vzepření příložné, hloubky do 4 m</t>
  </si>
  <si>
    <t>m2</t>
  </si>
  <si>
    <t>(4,71+3,24)*2*3,6</t>
  </si>
  <si>
    <t>(3,85+4,72)*2*3,6</t>
  </si>
  <si>
    <t>151101211</t>
  </si>
  <si>
    <t>Odstranění pažení stěn výkopu s uložením pažin na vzdálenost do 3 m od okraje výkopu příložné,, hloubky do 4 m</t>
  </si>
  <si>
    <t>118,944</t>
  </si>
  <si>
    <t>151101301</t>
  </si>
  <si>
    <t>Zřízení rozepření zapažených stěn výkopů spotřebným přepažováním při roubení příložném, hloubky do 4, m</t>
  </si>
  <si>
    <t>(4,71+3,24)*2*3,6*1,5</t>
  </si>
  <si>
    <t>(3,85+4,72)*2*3,6*1,5</t>
  </si>
  <si>
    <t>151101311</t>
  </si>
  <si>
    <t>Odstranění rozepření stěn výkopů s uložením materiálu na vzdálenost do 3 m od okraje výkopu roubení, příložného, hloubky do 4 m</t>
  </si>
  <si>
    <t>178,416</t>
  </si>
  <si>
    <t>161101101</t>
  </si>
  <si>
    <t>Svislé přemístění výkopku bez naložení do dopravní nádoby avšak s vyprázdněním dopravní nádoby na, hromadu nebo do dopravního prostředku z horniny tř. 1 až 4, při hloubce výkopu přes 1 do 2,5 m</t>
  </si>
  <si>
    <t>120,35664+161,088</t>
  </si>
  <si>
    <t>162701105</t>
  </si>
  <si>
    <t>Vodorovné přemístění výkopku nebo sypaniny po suchu na obvyklém dopravním prostředku, bez naložení, výkopku, avšak se složením bez rozhrnutí z horniny tř. 1 až 4 na vzdálenost přes 9 000 do 10 000 m</t>
  </si>
  <si>
    <t>281,44464-71,83</t>
  </si>
  <si>
    <t>171201201</t>
  </si>
  <si>
    <t>Uložení sypaniny na skládky</t>
  </si>
  <si>
    <t>209,61464</t>
  </si>
  <si>
    <t>171201211</t>
  </si>
  <si>
    <t>Poplatek za uložení stavebního odpadu na skládce (skládkovné) zeminy a kameniva zatříděného do, Katalogu odpadů pod kódem 170 504</t>
  </si>
  <si>
    <t>t</t>
  </si>
  <si>
    <t>209,61464*2</t>
  </si>
  <si>
    <t>113106121R00</t>
  </si>
  <si>
    <t>Rozebrání komunikací pro pěší s jakýmkoliv ložem a výplní spár_x000D_
 z betonových nebo kameninových dlaždic nebo tvarovek</t>
  </si>
  <si>
    <t>822-1</t>
  </si>
  <si>
    <t>RTS 21/ I</t>
  </si>
  <si>
    <t>Kalkul</t>
  </si>
  <si>
    <t>POL1_</t>
  </si>
  <si>
    <t>s přemístěním hmot na skládku na vzdálenost do 3 m nebo s naložením na dopravní prostředek</t>
  </si>
  <si>
    <t>SPI</t>
  </si>
  <si>
    <t>2,5*15,71</t>
  </si>
  <si>
    <t>174101101</t>
  </si>
  <si>
    <t>Zásyp sypaninou z jakékoliv horniny s uložením výkopku ve vrstvách se zhutněním jam, šachet, rýh, nebo kolem objektů v těchto vykopávkách</t>
  </si>
  <si>
    <t xml:space="preserve">(47,5+5+57)*0,6*0,7 : </t>
  </si>
  <si>
    <t xml:space="preserve">50*0,6*0,7 : </t>
  </si>
  <si>
    <t xml:space="preserve">(5,66+1,9+3,9)*0,6*0,7 : </t>
  </si>
  <si>
    <t>71,803</t>
  </si>
  <si>
    <t>175101201R00</t>
  </si>
  <si>
    <t>Obsyp objektů bez prohození sypaniny</t>
  </si>
  <si>
    <t>800-1</t>
  </si>
  <si>
    <t>Indiv</t>
  </si>
  <si>
    <t>sypaninou z vhodných hornin tř. 1 - 4 nebo materiálem, uloženým ve vzdálenosti do 30 m od vnějšího kraje objektu, pro jakoukoliv míru zhutnění,</t>
  </si>
  <si>
    <t xml:space="preserve">5,52*4,24*3,2 : </t>
  </si>
  <si>
    <t xml:space="preserve">odpočet nádrží : </t>
  </si>
  <si>
    <t xml:space="preserve">-(3,52*2,24*2,285+0,87*0,65*0,495) : </t>
  </si>
  <si>
    <t>113,196</t>
  </si>
  <si>
    <t>175151101</t>
  </si>
  <si>
    <t>Obsypání potrubí strojně sypaninou z vhodných hornin tř. 1 až 4 nebo materiálem připraveným podél, výkopu ve vzdálenosti do 3 m od jeho kraje, pro jakoukoliv hloubku výkopu a míru zhutnění bez</t>
  </si>
  <si>
    <t>prohození sypaniny</t>
  </si>
  <si>
    <t>POP</t>
  </si>
  <si>
    <t>(57+11+25+8,3)*0,8*0,45</t>
  </si>
  <si>
    <t>58337308</t>
  </si>
  <si>
    <t>štěrkopísek frakce 0/2 třída B</t>
  </si>
  <si>
    <t>Specifikace</t>
  </si>
  <si>
    <t>POL3_0</t>
  </si>
  <si>
    <t xml:space="preserve">Mezisoučet : </t>
  </si>
  <si>
    <t xml:space="preserve">(47,5+5+57)*0,6*0,3 : </t>
  </si>
  <si>
    <t xml:space="preserve">50*0,6*0,3 : </t>
  </si>
  <si>
    <t xml:space="preserve">(5,66+1,9+3,9)*0,6*0,3 : </t>
  </si>
  <si>
    <t xml:space="preserve">143,969*2 'Přepočtené koeficientem množství : </t>
  </si>
  <si>
    <t>287,938-262,98806</t>
  </si>
  <si>
    <t>899721112R00</t>
  </si>
  <si>
    <t>Výstražné fólie výstražná fólie pro vodovod, šířka 30 cm</t>
  </si>
  <si>
    <t>m</t>
  </si>
  <si>
    <t>827-1</t>
  </si>
  <si>
    <t>583315054R</t>
  </si>
  <si>
    <t>kamenivo přírodní těžené frakce 8,0 až 16,0 mm; třída B; Středočeský kraj</t>
  </si>
  <si>
    <t>SPCM</t>
  </si>
  <si>
    <t>POL3_</t>
  </si>
  <si>
    <t>5,52*4,24*3,2*2</t>
  </si>
  <si>
    <t>-(3,52*2,24*2,285+0,87*0,65*0,495)</t>
  </si>
  <si>
    <t>181301103</t>
  </si>
  <si>
    <t>Rozprostření a urovnání ornice v rovině nebo ve svahu sklonu do 1:5 při souvislé ploše do 500 m2,, tl. vrstvy přes 150 do 200 mm</t>
  </si>
  <si>
    <t>150*3</t>
  </si>
  <si>
    <t>38202</t>
  </si>
  <si>
    <t>Osazení plastové jímky z polypropylenu PP objemu 10000 l</t>
  </si>
  <si>
    <t>kus</t>
  </si>
  <si>
    <t>Vlastní</t>
  </si>
  <si>
    <t>56231</t>
  </si>
  <si>
    <t>jímka plastová 10 000l + poklop PE mini, universální síťový filtr, přepadový filtr s mřížkou,, manžeta spanfix, vtokové hrdlo, ponorné čerpadlo s plovoucím sáním funkce start/stop, vodní zásuvka</t>
  </si>
  <si>
    <t>pro připojení hadice</t>
  </si>
  <si>
    <t>38203</t>
  </si>
  <si>
    <t>Osazení plastové jímky z polypropylenu PP objemu 8500l</t>
  </si>
  <si>
    <t>56232</t>
  </si>
  <si>
    <t>Jímka plastová 8500l + poklop PE mini,universální síťový filtr, přepadový filtr s mřížkou, manžeta, spanfix, vtokové hrdlo, ponorné čerpadlo s plovoucím sáním,funkce start/stop vodní zásuvka pro připo</t>
  </si>
  <si>
    <t>564861111RT2</t>
  </si>
  <si>
    <t>Podklad ze štěrkodrti s rozprostřením a zhutněním frakce 0-32 mm, tloušťka po zhutnění 200 mm</t>
  </si>
  <si>
    <t xml:space="preserve">5,52*4,24 : </t>
  </si>
  <si>
    <t>46,81</t>
  </si>
  <si>
    <t>5-01</t>
  </si>
  <si>
    <t>Úprava zpevněných ploch</t>
  </si>
  <si>
    <t>871161141</t>
  </si>
  <si>
    <t>Montáž vodovodního potrubí zplastů v otevřeném výkopu z polyetylenu PE 100 svařovaných na tupo SDR, 11/PN16 D 32 x 3,0 mm</t>
  </si>
  <si>
    <t>26+11,04</t>
  </si>
  <si>
    <t>28613595</t>
  </si>
  <si>
    <t>potrubí dvouvrstvé PE100 s 10% signalizační vrstvou SDR 11 32x3,0 dl 12m</t>
  </si>
  <si>
    <t>871263121</t>
  </si>
  <si>
    <t>Montáž kanalizačního potrubí z plastů z tvrdého PVC těsněných gumovým kroužkem v otevřeném výkopu ve, sklonu do 20 % DN 110</t>
  </si>
  <si>
    <t xml:space="preserve">kanalizace 110 : </t>
  </si>
  <si>
    <t>57+8,2</t>
  </si>
  <si>
    <t>28611114</t>
  </si>
  <si>
    <t>trubka kanalizační PVC DN 110x2000 mm SN4</t>
  </si>
  <si>
    <t>871311111R00</t>
  </si>
  <si>
    <t>Montáž potrubí z plastických hmot z tlakových trubek z tvrdého PVC těsněných gumovým kroužkem, vnějšího průměru 160 mm</t>
  </si>
  <si>
    <t>v otevřeném výkopu,</t>
  </si>
  <si>
    <t xml:space="preserve">50 : </t>
  </si>
  <si>
    <t>50+47</t>
  </si>
  <si>
    <t>28611151.AR</t>
  </si>
  <si>
    <t>trubka plastová kanalizační PVC; hladká, s hrdlem; Sn 4 kN/m2; D = 160,0 mm; s = 4,00 mm; l = 1000,0 mm</t>
  </si>
  <si>
    <t>877265211</t>
  </si>
  <si>
    <t>Montáž tvarovek na kanalizačním potrubí z trub zplastu ztvrdého PVC nebo z polypropylenu v otevřeném, výkopu jednoosých DN 110</t>
  </si>
  <si>
    <t xml:space="preserve">7 : </t>
  </si>
  <si>
    <t xml:space="preserve">10 : </t>
  </si>
  <si>
    <t>17</t>
  </si>
  <si>
    <t>28611353</t>
  </si>
  <si>
    <t>koleno kanalizační PVC KG 110x87°</t>
  </si>
  <si>
    <t>7</t>
  </si>
  <si>
    <t>28611351</t>
  </si>
  <si>
    <t>koleno kanalizační PVC KG 110x45°</t>
  </si>
  <si>
    <t>10</t>
  </si>
  <si>
    <t>877265221</t>
  </si>
  <si>
    <t>Montáž tvarovek na kanalizačním potrubí z trub zplastu ztvrdého PVC nebo z polypropylenu v otevřeném, výkopu dvouosých DN 110</t>
  </si>
  <si>
    <t>28611387</t>
  </si>
  <si>
    <t>odbočka kanalizační PVC s hrdlem 110/110/45°</t>
  </si>
  <si>
    <t>998223011</t>
  </si>
  <si>
    <t>Přesun hmot pro pozemní komunikace s krytem dlážděným dopravní vzdálenost do 200 m jakékoliv délky, objektu</t>
  </si>
  <si>
    <t>998276101</t>
  </si>
  <si>
    <t>Přesun hmot pro trubní vedení hloubené ztrub z plastických hmot nebo sklolaminátových pro vodovody, nebo kanalizace v otevřeném výkopu dopravní vzdálenost do 15 m</t>
  </si>
  <si>
    <t>721242115</t>
  </si>
  <si>
    <t>Lapače střešních splavenin polypropylenové (PP) s kulovým kloubem na odtoku DN 110</t>
  </si>
  <si>
    <t>POL1_7</t>
  </si>
  <si>
    <t>998721201</t>
  </si>
  <si>
    <t>Přesun hmot pro vnitřní kanalizace stanovený procentní sazbou (%) z ceny vodorovná dopravní, vzdálenost do 50 m v objektech výšky do 6 m</t>
  </si>
  <si>
    <t>741120401</t>
  </si>
  <si>
    <t>Montáž vodičů izolovaných měděných drátovacích bez ukončení v rozváděčích plných (CY), průřezu žily, 0,35 až 6 mm2</t>
  </si>
  <si>
    <t xml:space="preserve">k čidlům : </t>
  </si>
  <si>
    <t>3,1</t>
  </si>
  <si>
    <t>34140822</t>
  </si>
  <si>
    <t>vodič silový s Cu jádrem 1mm2</t>
  </si>
  <si>
    <t>741-01</t>
  </si>
  <si>
    <t>D+M ponorné čerpadlo  5/4", napětí 400V min. průtok 1,3 l/s</t>
  </si>
  <si>
    <t>8-01</t>
  </si>
  <si>
    <t>D+M nadzemní výtokový ventil s bajonetovým uzávěrem</t>
  </si>
  <si>
    <t>8-02</t>
  </si>
  <si>
    <t>D+M objímkových svorek pro potrubí DN 150 vč. kotvení na stěnu</t>
  </si>
  <si>
    <t>451572111R00</t>
  </si>
  <si>
    <t>Lože pod potrubí, stoky a drobné objekty z kameniva drobného těženého 0÷4 mm</t>
  </si>
  <si>
    <t>(57+11+25+8,3)*0,8*0,1</t>
  </si>
  <si>
    <t>741310</t>
  </si>
  <si>
    <t>Montáž a dodávka hladinových čidel</t>
  </si>
  <si>
    <t xml:space="preserve">2 : </t>
  </si>
  <si>
    <t>4</t>
  </si>
  <si>
    <t>741320435</t>
  </si>
  <si>
    <t>Montáž jističů se zapojením vodičů čtyřpólových nn do 160 A ve skříni</t>
  </si>
  <si>
    <t xml:space="preserve">1+1 : </t>
  </si>
  <si>
    <t>2</t>
  </si>
  <si>
    <t>35822610</t>
  </si>
  <si>
    <t>jistič 3-pól. D - distribuční, Ir = 125-160 A, třmen. svorky pro 2,5-95 mm2</t>
  </si>
  <si>
    <t>741810001</t>
  </si>
  <si>
    <t>Zkoušky a prohlídky elektrických rozvodů a zařízení celková prohlídka a vyhotovení revizní zprávy, pro objem montážních prací do 100 tis. Kč</t>
  </si>
  <si>
    <t xml:space="preserve">1 : </t>
  </si>
  <si>
    <t>998741201</t>
  </si>
  <si>
    <t>Přesun hmot pro silnoproud stanovený procentní sazbou (%) z ceny vodorovná dopravní vzdálenost do 50, m v objektech výšky do 6 m</t>
  </si>
  <si>
    <t>OST 01</t>
  </si>
  <si>
    <t>Vytýčení podzemních sítí</t>
  </si>
  <si>
    <t>kpl</t>
  </si>
  <si>
    <t>VRN 01</t>
  </si>
  <si>
    <t>Zařízení staveniště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</si>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</sst>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-aplik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mtuzEXck79ptdYS6sY6/R3h40Iy0eySbVi9tbgsA9heSaYjrk3ImMyST/FtvbWQ1LpoZq1N9jP6TfnhTTzGujQ==" saltValue="XBNFp/QgvduHWiWAS2wPf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">
      <c r="A4" s="111">
        <v>1875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SUMIF(F50:F58,A16,I50:I58)+SUMIF(F50:F58,"PSU",I50:I58)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SUMIF(F50:F58,A17,I50:I58)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SUMIF(F50:F58,A18,I50:I58)</f>
        <v>0</v>
      </c>
      <c r="J18" s="85"/>
    </row>
    <row r="19" spans="1:10" ht="23.25" customHeight="1" x14ac:dyDescent="0.2">
      <c r="A19" s="196" t="s">
        <v>74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SUMIF(F50:F58,A19,I50:I58)</f>
        <v>0</v>
      </c>
      <c r="J19" s="85"/>
    </row>
    <row r="20" spans="1:10" ht="23.25" customHeight="1" x14ac:dyDescent="0.2">
      <c r="A20" s="196" t="s">
        <v>75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SUMIF(F50:F58,A20,I50:I58)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50</v>
      </c>
      <c r="C39" s="148"/>
      <c r="D39" s="148"/>
      <c r="E39" s="148"/>
      <c r="F39" s="149">
        <f>'01 01 Pol'!AE247</f>
        <v>0</v>
      </c>
      <c r="G39" s="150">
        <f>'01 01 Pol'!AF247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51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43</v>
      </c>
      <c r="C41" s="154" t="s">
        <v>45</v>
      </c>
      <c r="D41" s="154"/>
      <c r="E41" s="154"/>
      <c r="F41" s="155">
        <f>'01 01 Pol'!AE247</f>
        <v>0</v>
      </c>
      <c r="G41" s="156">
        <f>'01 01 Pol'!AF247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'01 01 Pol'!AE247</f>
        <v>0</v>
      </c>
      <c r="G42" s="151">
        <f>'01 01 Pol'!AF247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52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54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55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56</v>
      </c>
      <c r="C50" s="185" t="s">
        <v>57</v>
      </c>
      <c r="D50" s="186"/>
      <c r="E50" s="186"/>
      <c r="F50" s="192" t="s">
        <v>24</v>
      </c>
      <c r="G50" s="193"/>
      <c r="H50" s="193"/>
      <c r="I50" s="193">
        <f>'01 01 Pol'!G8+'01 01 Pol'!G119+'01 01 Pol'!G222</f>
        <v>0</v>
      </c>
      <c r="J50" s="190" t="str">
        <f>IF(I59=0,"",I50/I59*100)</f>
        <v/>
      </c>
    </row>
    <row r="51" spans="1:10" ht="36.75" customHeight="1" x14ac:dyDescent="0.2">
      <c r="A51" s="179"/>
      <c r="B51" s="184" t="s">
        <v>58</v>
      </c>
      <c r="C51" s="185" t="s">
        <v>59</v>
      </c>
      <c r="D51" s="186"/>
      <c r="E51" s="186"/>
      <c r="F51" s="192" t="s">
        <v>24</v>
      </c>
      <c r="G51" s="193"/>
      <c r="H51" s="193"/>
      <c r="I51" s="193">
        <f>'01 01 Pol'!G131</f>
        <v>0</v>
      </c>
      <c r="J51" s="190" t="str">
        <f>IF(I59=0,"",I51/I59*100)</f>
        <v/>
      </c>
    </row>
    <row r="52" spans="1:10" ht="36.75" customHeight="1" x14ac:dyDescent="0.2">
      <c r="A52" s="179"/>
      <c r="B52" s="184" t="s">
        <v>60</v>
      </c>
      <c r="C52" s="185" t="s">
        <v>61</v>
      </c>
      <c r="D52" s="186"/>
      <c r="E52" s="186"/>
      <c r="F52" s="192" t="s">
        <v>24</v>
      </c>
      <c r="G52" s="193"/>
      <c r="H52" s="193"/>
      <c r="I52" s="193">
        <f>'01 01 Pol'!G143</f>
        <v>0</v>
      </c>
      <c r="J52" s="190" t="str">
        <f>IF(I59=0,"",I52/I59*100)</f>
        <v/>
      </c>
    </row>
    <row r="53" spans="1:10" ht="36.75" customHeight="1" x14ac:dyDescent="0.2">
      <c r="A53" s="179"/>
      <c r="B53" s="184" t="s">
        <v>62</v>
      </c>
      <c r="C53" s="185" t="s">
        <v>63</v>
      </c>
      <c r="D53" s="186"/>
      <c r="E53" s="186"/>
      <c r="F53" s="192" t="s">
        <v>24</v>
      </c>
      <c r="G53" s="193"/>
      <c r="H53" s="193"/>
      <c r="I53" s="193">
        <f>'01 01 Pol'!G117+'01 01 Pol'!G152+'01 01 Pol'!G219</f>
        <v>0</v>
      </c>
      <c r="J53" s="190" t="str">
        <f>IF(I59=0,"",I53/I59*100)</f>
        <v/>
      </c>
    </row>
    <row r="54" spans="1:10" ht="36.75" customHeight="1" x14ac:dyDescent="0.2">
      <c r="A54" s="179"/>
      <c r="B54" s="184" t="s">
        <v>64</v>
      </c>
      <c r="C54" s="185" t="s">
        <v>65</v>
      </c>
      <c r="D54" s="186"/>
      <c r="E54" s="186"/>
      <c r="F54" s="192" t="s">
        <v>24</v>
      </c>
      <c r="G54" s="193"/>
      <c r="H54" s="193"/>
      <c r="I54" s="193">
        <f>'01 01 Pol'!G198</f>
        <v>0</v>
      </c>
      <c r="J54" s="190" t="str">
        <f>IF(I59=0,"",I54/I59*100)</f>
        <v/>
      </c>
    </row>
    <row r="55" spans="1:10" ht="36.75" customHeight="1" x14ac:dyDescent="0.2">
      <c r="A55" s="179"/>
      <c r="B55" s="184" t="s">
        <v>66</v>
      </c>
      <c r="C55" s="185" t="s">
        <v>67</v>
      </c>
      <c r="D55" s="186"/>
      <c r="E55" s="186"/>
      <c r="F55" s="192" t="s">
        <v>24</v>
      </c>
      <c r="G55" s="193"/>
      <c r="H55" s="193"/>
      <c r="I55" s="193">
        <f>'01 01 Pol'!G242</f>
        <v>0</v>
      </c>
      <c r="J55" s="190" t="str">
        <f>IF(I59=0,"",I55/I59*100)</f>
        <v/>
      </c>
    </row>
    <row r="56" spans="1:10" ht="36.75" customHeight="1" x14ac:dyDescent="0.2">
      <c r="A56" s="179"/>
      <c r="B56" s="184" t="s">
        <v>68</v>
      </c>
      <c r="C56" s="185" t="s">
        <v>69</v>
      </c>
      <c r="D56" s="186"/>
      <c r="E56" s="186"/>
      <c r="F56" s="192" t="s">
        <v>24</v>
      </c>
      <c r="G56" s="193"/>
      <c r="H56" s="193"/>
      <c r="I56" s="193">
        <f>'01 01 Pol'!G244</f>
        <v>0</v>
      </c>
      <c r="J56" s="190" t="str">
        <f>IF(I59=0,"",I56/I59*100)</f>
        <v/>
      </c>
    </row>
    <row r="57" spans="1:10" ht="36.75" customHeight="1" x14ac:dyDescent="0.2">
      <c r="A57" s="179"/>
      <c r="B57" s="184" t="s">
        <v>70</v>
      </c>
      <c r="C57" s="185" t="s">
        <v>71</v>
      </c>
      <c r="D57" s="186"/>
      <c r="E57" s="186"/>
      <c r="F57" s="192" t="s">
        <v>25</v>
      </c>
      <c r="G57" s="193"/>
      <c r="H57" s="193"/>
      <c r="I57" s="193">
        <f>'01 01 Pol'!G201</f>
        <v>0</v>
      </c>
      <c r="J57" s="190" t="str">
        <f>IF(I59=0,"",I57/I59*100)</f>
        <v/>
      </c>
    </row>
    <row r="58" spans="1:10" ht="36.75" customHeight="1" x14ac:dyDescent="0.2">
      <c r="A58" s="179"/>
      <c r="B58" s="184" t="s">
        <v>72</v>
      </c>
      <c r="C58" s="185" t="s">
        <v>73</v>
      </c>
      <c r="D58" s="186"/>
      <c r="E58" s="186"/>
      <c r="F58" s="192" t="s">
        <v>25</v>
      </c>
      <c r="G58" s="193"/>
      <c r="H58" s="193"/>
      <c r="I58" s="193">
        <f>'01 01 Pol'!G207+'01 01 Pol'!G226</f>
        <v>0</v>
      </c>
      <c r="J58" s="190" t="str">
        <f>IF(I59=0,"",I58/I59*100)</f>
        <v/>
      </c>
    </row>
    <row r="59" spans="1:10" ht="25.5" customHeight="1" x14ac:dyDescent="0.2">
      <c r="A59" s="180"/>
      <c r="B59" s="187" t="s">
        <v>1</v>
      </c>
      <c r="C59" s="188"/>
      <c r="D59" s="189"/>
      <c r="E59" s="189"/>
      <c r="F59" s="194"/>
      <c r="G59" s="195"/>
      <c r="H59" s="195"/>
      <c r="I59" s="195">
        <f>SUM(I50:I58)</f>
        <v>0</v>
      </c>
      <c r="J59" s="191">
        <f>SUM(J50:J58)</f>
        <v>0</v>
      </c>
    </row>
    <row r="60" spans="1:10" x14ac:dyDescent="0.2">
      <c r="F60" s="135"/>
      <c r="G60" s="135"/>
      <c r="H60" s="135"/>
      <c r="I60" s="135"/>
      <c r="J60" s="136"/>
    </row>
    <row r="61" spans="1:10" x14ac:dyDescent="0.2">
      <c r="F61" s="135"/>
      <c r="G61" s="135"/>
      <c r="H61" s="135"/>
      <c r="I61" s="135"/>
      <c r="J61" s="136"/>
    </row>
    <row r="62" spans="1:10" x14ac:dyDescent="0.2">
      <c r="F62" s="135"/>
      <c r="G62" s="135"/>
      <c r="H62" s="135"/>
      <c r="I62" s="135"/>
      <c r="J62" s="136"/>
    </row>
  </sheetData>
  <sheetProtection algorithmName="SHA-512" hashValue="ujyZ9aqMdSRLHLTZMiCzcx2wOTy0tvt2WRzFwoTH7aemTy9NcLl9dF1lvDkWL5ldfrPcgtoX1OkREjc0i9HHQA==" saltValue="fDM5ZJDKsVNK1oSKb9U4+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5K4FsmYwuzq6z25xLjRdsrtRxOkJFuhFgpni8o0JtVdjaWaWldb8t7ykFX8QMlt6rdllMgcvOb13pKgqIoTklw==" saltValue="QfLrEsup9tWh2nnzA8bB/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76</v>
      </c>
      <c r="B1" s="197"/>
      <c r="C1" s="197"/>
      <c r="D1" s="197"/>
      <c r="E1" s="197"/>
      <c r="F1" s="197"/>
      <c r="G1" s="197"/>
      <c r="AG1" t="s">
        <v>77</v>
      </c>
    </row>
    <row r="2" spans="1:60" ht="24.95" customHeight="1" x14ac:dyDescent="0.2">
      <c r="A2" s="198" t="s">
        <v>7</v>
      </c>
      <c r="B2" s="49" t="s">
        <v>48</v>
      </c>
      <c r="C2" s="201" t="s">
        <v>49</v>
      </c>
      <c r="D2" s="199"/>
      <c r="E2" s="199"/>
      <c r="F2" s="199"/>
      <c r="G2" s="200"/>
      <c r="AG2" t="s">
        <v>78</v>
      </c>
    </row>
    <row r="3" spans="1:60" ht="24.95" customHeight="1" x14ac:dyDescent="0.2">
      <c r="A3" s="198" t="s">
        <v>8</v>
      </c>
      <c r="B3" s="49" t="s">
        <v>43</v>
      </c>
      <c r="C3" s="201" t="s">
        <v>45</v>
      </c>
      <c r="D3" s="199"/>
      <c r="E3" s="199"/>
      <c r="F3" s="199"/>
      <c r="G3" s="200"/>
      <c r="AC3" s="177" t="s">
        <v>78</v>
      </c>
      <c r="AG3" t="s">
        <v>79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80</v>
      </c>
    </row>
    <row r="5" spans="1:60" x14ac:dyDescent="0.2">
      <c r="D5" s="10"/>
    </row>
    <row r="6" spans="1:60" ht="38.25" x14ac:dyDescent="0.2">
      <c r="A6" s="208" t="s">
        <v>81</v>
      </c>
      <c r="B6" s="210" t="s">
        <v>82</v>
      </c>
      <c r="C6" s="210" t="s">
        <v>83</v>
      </c>
      <c r="D6" s="209" t="s">
        <v>84</v>
      </c>
      <c r="E6" s="208" t="s">
        <v>85</v>
      </c>
      <c r="F6" s="207" t="s">
        <v>86</v>
      </c>
      <c r="G6" s="208" t="s">
        <v>29</v>
      </c>
      <c r="H6" s="211" t="s">
        <v>30</v>
      </c>
      <c r="I6" s="211" t="s">
        <v>87</v>
      </c>
      <c r="J6" s="211" t="s">
        <v>31</v>
      </c>
      <c r="K6" s="211" t="s">
        <v>88</v>
      </c>
      <c r="L6" s="211" t="s">
        <v>89</v>
      </c>
      <c r="M6" s="211" t="s">
        <v>90</v>
      </c>
      <c r="N6" s="211" t="s">
        <v>91</v>
      </c>
      <c r="O6" s="211" t="s">
        <v>92</v>
      </c>
      <c r="P6" s="211" t="s">
        <v>93</v>
      </c>
      <c r="Q6" s="211" t="s">
        <v>94</v>
      </c>
      <c r="R6" s="211" t="s">
        <v>95</v>
      </c>
      <c r="S6" s="211" t="s">
        <v>96</v>
      </c>
      <c r="T6" s="211" t="s">
        <v>97</v>
      </c>
      <c r="U6" s="211" t="s">
        <v>98</v>
      </c>
      <c r="V6" s="211" t="s">
        <v>99</v>
      </c>
      <c r="W6" s="211" t="s">
        <v>100</v>
      </c>
      <c r="X6" s="211" t="s">
        <v>101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5" t="s">
        <v>102</v>
      </c>
      <c r="B8" s="226" t="s">
        <v>56</v>
      </c>
      <c r="C8" s="249" t="s">
        <v>57</v>
      </c>
      <c r="D8" s="227"/>
      <c r="E8" s="228"/>
      <c r="F8" s="229"/>
      <c r="G8" s="229">
        <f>SUMIF(AG9:AG116,"&lt;&gt;NOR",G9:G116)</f>
        <v>0</v>
      </c>
      <c r="H8" s="229"/>
      <c r="I8" s="229">
        <f>SUM(I9:I116)</f>
        <v>0</v>
      </c>
      <c r="J8" s="229"/>
      <c r="K8" s="229">
        <f>SUM(K9:K116)</f>
        <v>0</v>
      </c>
      <c r="L8" s="229"/>
      <c r="M8" s="229">
        <f>SUM(M9:M116)</f>
        <v>0</v>
      </c>
      <c r="N8" s="229"/>
      <c r="O8" s="229">
        <f>SUM(O9:O116)</f>
        <v>25.11</v>
      </c>
      <c r="P8" s="229"/>
      <c r="Q8" s="229">
        <f>SUM(Q9:Q116)</f>
        <v>5.42</v>
      </c>
      <c r="R8" s="229"/>
      <c r="S8" s="229"/>
      <c r="T8" s="230"/>
      <c r="U8" s="224"/>
      <c r="V8" s="224">
        <f>SUM(V9:V116)</f>
        <v>254.75</v>
      </c>
      <c r="W8" s="224"/>
      <c r="X8" s="224"/>
      <c r="AG8" t="s">
        <v>103</v>
      </c>
    </row>
    <row r="9" spans="1:60" ht="33.75" outlineLevel="1" x14ac:dyDescent="0.2">
      <c r="A9" s="231">
        <v>1</v>
      </c>
      <c r="B9" s="232" t="s">
        <v>104</v>
      </c>
      <c r="C9" s="250" t="s">
        <v>105</v>
      </c>
      <c r="D9" s="233" t="s">
        <v>106</v>
      </c>
      <c r="E9" s="234">
        <v>32.665999999999997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/>
      <c r="S9" s="236" t="s">
        <v>107</v>
      </c>
      <c r="T9" s="237" t="s">
        <v>108</v>
      </c>
      <c r="U9" s="221">
        <v>0</v>
      </c>
      <c r="V9" s="221">
        <f>ROUND(E9*U9,2)</f>
        <v>0</v>
      </c>
      <c r="W9" s="221"/>
      <c r="X9" s="221" t="s">
        <v>109</v>
      </c>
      <c r="Y9" s="212"/>
      <c r="Z9" s="212"/>
      <c r="AA9" s="212"/>
      <c r="AB9" s="212"/>
      <c r="AC9" s="212"/>
      <c r="AD9" s="212"/>
      <c r="AE9" s="212"/>
      <c r="AF9" s="212"/>
      <c r="AG9" s="212" t="s">
        <v>110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51" t="s">
        <v>111</v>
      </c>
      <c r="D10" s="222"/>
      <c r="E10" s="223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112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51" t="s">
        <v>113</v>
      </c>
      <c r="D11" s="222"/>
      <c r="E11" s="223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112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51" t="s">
        <v>114</v>
      </c>
      <c r="D12" s="222"/>
      <c r="E12" s="223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12"/>
      <c r="Z12" s="212"/>
      <c r="AA12" s="212"/>
      <c r="AB12" s="212"/>
      <c r="AC12" s="212"/>
      <c r="AD12" s="212"/>
      <c r="AE12" s="212"/>
      <c r="AF12" s="212"/>
      <c r="AG12" s="212" t="s">
        <v>112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51" t="s">
        <v>114</v>
      </c>
      <c r="D13" s="222"/>
      <c r="E13" s="223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112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51" t="s">
        <v>115</v>
      </c>
      <c r="D14" s="222"/>
      <c r="E14" s="223"/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112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9"/>
      <c r="B15" s="220"/>
      <c r="C15" s="251" t="s">
        <v>116</v>
      </c>
      <c r="D15" s="222"/>
      <c r="E15" s="223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12"/>
      <c r="Z15" s="212"/>
      <c r="AA15" s="212"/>
      <c r="AB15" s="212"/>
      <c r="AC15" s="212"/>
      <c r="AD15" s="212"/>
      <c r="AE15" s="212"/>
      <c r="AF15" s="212"/>
      <c r="AG15" s="212" t="s">
        <v>112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51" t="s">
        <v>117</v>
      </c>
      <c r="D16" s="222"/>
      <c r="E16" s="223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112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51" t="s">
        <v>118</v>
      </c>
      <c r="D17" s="222"/>
      <c r="E17" s="223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112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51" t="s">
        <v>119</v>
      </c>
      <c r="D18" s="222"/>
      <c r="E18" s="223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112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51" t="s">
        <v>120</v>
      </c>
      <c r="D19" s="222"/>
      <c r="E19" s="223">
        <v>32.67</v>
      </c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112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31">
        <v>2</v>
      </c>
      <c r="B20" s="232" t="s">
        <v>121</v>
      </c>
      <c r="C20" s="250" t="s">
        <v>122</v>
      </c>
      <c r="D20" s="233" t="s">
        <v>106</v>
      </c>
      <c r="E20" s="234">
        <v>120.35664</v>
      </c>
      <c r="F20" s="235"/>
      <c r="G20" s="236">
        <f>ROUND(E20*F20,2)</f>
        <v>0</v>
      </c>
      <c r="H20" s="235"/>
      <c r="I20" s="236">
        <f>ROUND(E20*H20,2)</f>
        <v>0</v>
      </c>
      <c r="J20" s="235"/>
      <c r="K20" s="236">
        <f>ROUND(E20*J20,2)</f>
        <v>0</v>
      </c>
      <c r="L20" s="236">
        <v>21</v>
      </c>
      <c r="M20" s="236">
        <f>G20*(1+L20/100)</f>
        <v>0</v>
      </c>
      <c r="N20" s="236">
        <v>0</v>
      </c>
      <c r="O20" s="236">
        <f>ROUND(E20*N20,2)</f>
        <v>0</v>
      </c>
      <c r="P20" s="236">
        <v>0</v>
      </c>
      <c r="Q20" s="236">
        <f>ROUND(E20*P20,2)</f>
        <v>0</v>
      </c>
      <c r="R20" s="236"/>
      <c r="S20" s="236" t="s">
        <v>107</v>
      </c>
      <c r="T20" s="237" t="s">
        <v>108</v>
      </c>
      <c r="U20" s="221">
        <v>0</v>
      </c>
      <c r="V20" s="221">
        <f>ROUND(E20*U20,2)</f>
        <v>0</v>
      </c>
      <c r="W20" s="221"/>
      <c r="X20" s="221" t="s">
        <v>109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110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9"/>
      <c r="B21" s="220"/>
      <c r="C21" s="251" t="s">
        <v>111</v>
      </c>
      <c r="D21" s="222"/>
      <c r="E21" s="223"/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12"/>
      <c r="Z21" s="212"/>
      <c r="AA21" s="212"/>
      <c r="AB21" s="212"/>
      <c r="AC21" s="212"/>
      <c r="AD21" s="212"/>
      <c r="AE21" s="212"/>
      <c r="AF21" s="212"/>
      <c r="AG21" s="212" t="s">
        <v>112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51" t="s">
        <v>113</v>
      </c>
      <c r="D22" s="222"/>
      <c r="E22" s="223"/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112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51" t="s">
        <v>123</v>
      </c>
      <c r="D23" s="222"/>
      <c r="E23" s="223">
        <v>54.937440000000002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2"/>
      <c r="Z23" s="212"/>
      <c r="AA23" s="212"/>
      <c r="AB23" s="212"/>
      <c r="AC23" s="212"/>
      <c r="AD23" s="212"/>
      <c r="AE23" s="212"/>
      <c r="AF23" s="212"/>
      <c r="AG23" s="212" t="s">
        <v>112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51" t="s">
        <v>124</v>
      </c>
      <c r="D24" s="222"/>
      <c r="E24" s="223">
        <v>65.419200000000004</v>
      </c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2"/>
      <c r="Z24" s="212"/>
      <c r="AA24" s="212"/>
      <c r="AB24" s="212"/>
      <c r="AC24" s="212"/>
      <c r="AD24" s="212"/>
      <c r="AE24" s="212"/>
      <c r="AF24" s="212"/>
      <c r="AG24" s="212" t="s">
        <v>112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31">
        <v>3</v>
      </c>
      <c r="B25" s="232" t="s">
        <v>125</v>
      </c>
      <c r="C25" s="250" t="s">
        <v>126</v>
      </c>
      <c r="D25" s="233" t="s">
        <v>106</v>
      </c>
      <c r="E25" s="234">
        <v>120.35664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6">
        <v>0</v>
      </c>
      <c r="O25" s="236">
        <f>ROUND(E25*N25,2)</f>
        <v>0</v>
      </c>
      <c r="P25" s="236">
        <v>0</v>
      </c>
      <c r="Q25" s="236">
        <f>ROUND(E25*P25,2)</f>
        <v>0</v>
      </c>
      <c r="R25" s="236"/>
      <c r="S25" s="236" t="s">
        <v>107</v>
      </c>
      <c r="T25" s="237" t="s">
        <v>108</v>
      </c>
      <c r="U25" s="221">
        <v>0</v>
      </c>
      <c r="V25" s="221">
        <f>ROUND(E25*U25,2)</f>
        <v>0</v>
      </c>
      <c r="W25" s="221"/>
      <c r="X25" s="221" t="s">
        <v>109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110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51" t="s">
        <v>111</v>
      </c>
      <c r="D26" s="222"/>
      <c r="E26" s="223"/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2"/>
      <c r="Z26" s="212"/>
      <c r="AA26" s="212"/>
      <c r="AB26" s="212"/>
      <c r="AC26" s="212"/>
      <c r="AD26" s="212"/>
      <c r="AE26" s="212"/>
      <c r="AF26" s="212"/>
      <c r="AG26" s="212" t="s">
        <v>112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9"/>
      <c r="B27" s="220"/>
      <c r="C27" s="251" t="s">
        <v>113</v>
      </c>
      <c r="D27" s="222"/>
      <c r="E27" s="223"/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2"/>
      <c r="Z27" s="212"/>
      <c r="AA27" s="212"/>
      <c r="AB27" s="212"/>
      <c r="AC27" s="212"/>
      <c r="AD27" s="212"/>
      <c r="AE27" s="212"/>
      <c r="AF27" s="212"/>
      <c r="AG27" s="212" t="s">
        <v>112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51" t="s">
        <v>123</v>
      </c>
      <c r="D28" s="222"/>
      <c r="E28" s="223">
        <v>54.937440000000002</v>
      </c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112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51" t="s">
        <v>124</v>
      </c>
      <c r="D29" s="222"/>
      <c r="E29" s="223">
        <v>65.419200000000004</v>
      </c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2"/>
      <c r="Z29" s="212"/>
      <c r="AA29" s="212"/>
      <c r="AB29" s="212"/>
      <c r="AC29" s="212"/>
      <c r="AD29" s="212"/>
      <c r="AE29" s="212"/>
      <c r="AF29" s="212"/>
      <c r="AG29" s="212" t="s">
        <v>112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31">
        <v>4</v>
      </c>
      <c r="B30" s="232" t="s">
        <v>127</v>
      </c>
      <c r="C30" s="250" t="s">
        <v>128</v>
      </c>
      <c r="D30" s="233" t="s">
        <v>106</v>
      </c>
      <c r="E30" s="234">
        <v>161.08799999999999</v>
      </c>
      <c r="F30" s="235"/>
      <c r="G30" s="236">
        <f>ROUND(E30*F30,2)</f>
        <v>0</v>
      </c>
      <c r="H30" s="235"/>
      <c r="I30" s="236">
        <f>ROUND(E30*H30,2)</f>
        <v>0</v>
      </c>
      <c r="J30" s="235"/>
      <c r="K30" s="236">
        <f>ROUND(E30*J30,2)</f>
        <v>0</v>
      </c>
      <c r="L30" s="236">
        <v>21</v>
      </c>
      <c r="M30" s="236">
        <f>G30*(1+L30/100)</f>
        <v>0</v>
      </c>
      <c r="N30" s="236">
        <v>0</v>
      </c>
      <c r="O30" s="236">
        <f>ROUND(E30*N30,2)</f>
        <v>0</v>
      </c>
      <c r="P30" s="236">
        <v>0</v>
      </c>
      <c r="Q30" s="236">
        <f>ROUND(E30*P30,2)</f>
        <v>0</v>
      </c>
      <c r="R30" s="236"/>
      <c r="S30" s="236" t="s">
        <v>107</v>
      </c>
      <c r="T30" s="237" t="s">
        <v>108</v>
      </c>
      <c r="U30" s="221">
        <v>0</v>
      </c>
      <c r="V30" s="221">
        <f>ROUND(E30*U30,2)</f>
        <v>0</v>
      </c>
      <c r="W30" s="221"/>
      <c r="X30" s="221" t="s">
        <v>109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110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9"/>
      <c r="B31" s="220"/>
      <c r="C31" s="251" t="s">
        <v>111</v>
      </c>
      <c r="D31" s="222"/>
      <c r="E31" s="223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2"/>
      <c r="Z31" s="212"/>
      <c r="AA31" s="212"/>
      <c r="AB31" s="212"/>
      <c r="AC31" s="212"/>
      <c r="AD31" s="212"/>
      <c r="AE31" s="212"/>
      <c r="AF31" s="212"/>
      <c r="AG31" s="212" t="s">
        <v>112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51" t="s">
        <v>115</v>
      </c>
      <c r="D32" s="222"/>
      <c r="E32" s="223"/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112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9"/>
      <c r="B33" s="220"/>
      <c r="C33" s="251" t="s">
        <v>129</v>
      </c>
      <c r="D33" s="222"/>
      <c r="E33" s="223">
        <v>53.503999999999998</v>
      </c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112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51" t="s">
        <v>130</v>
      </c>
      <c r="D34" s="222"/>
      <c r="E34" s="223">
        <v>85.36</v>
      </c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2"/>
      <c r="Z34" s="212"/>
      <c r="AA34" s="212"/>
      <c r="AB34" s="212"/>
      <c r="AC34" s="212"/>
      <c r="AD34" s="212"/>
      <c r="AE34" s="212"/>
      <c r="AF34" s="212"/>
      <c r="AG34" s="212" t="s">
        <v>112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9"/>
      <c r="B35" s="220"/>
      <c r="C35" s="251" t="s">
        <v>118</v>
      </c>
      <c r="D35" s="222"/>
      <c r="E35" s="223"/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2"/>
      <c r="Z35" s="212"/>
      <c r="AA35" s="212"/>
      <c r="AB35" s="212"/>
      <c r="AC35" s="212"/>
      <c r="AD35" s="212"/>
      <c r="AE35" s="212"/>
      <c r="AF35" s="212"/>
      <c r="AG35" s="212" t="s">
        <v>112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51" t="s">
        <v>131</v>
      </c>
      <c r="D36" s="222"/>
      <c r="E36" s="223">
        <v>22.224</v>
      </c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112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1" x14ac:dyDescent="0.2">
      <c r="A37" s="231">
        <v>5</v>
      </c>
      <c r="B37" s="232" t="s">
        <v>132</v>
      </c>
      <c r="C37" s="250" t="s">
        <v>133</v>
      </c>
      <c r="D37" s="233" t="s">
        <v>106</v>
      </c>
      <c r="E37" s="234">
        <v>161.08799999999999</v>
      </c>
      <c r="F37" s="235"/>
      <c r="G37" s="236">
        <f>ROUND(E37*F37,2)</f>
        <v>0</v>
      </c>
      <c r="H37" s="235"/>
      <c r="I37" s="236">
        <f>ROUND(E37*H37,2)</f>
        <v>0</v>
      </c>
      <c r="J37" s="235"/>
      <c r="K37" s="236">
        <f>ROUND(E37*J37,2)</f>
        <v>0</v>
      </c>
      <c r="L37" s="236">
        <v>21</v>
      </c>
      <c r="M37" s="236">
        <f>G37*(1+L37/100)</f>
        <v>0</v>
      </c>
      <c r="N37" s="236">
        <v>0</v>
      </c>
      <c r="O37" s="236">
        <f>ROUND(E37*N37,2)</f>
        <v>0</v>
      </c>
      <c r="P37" s="236">
        <v>0</v>
      </c>
      <c r="Q37" s="236">
        <f>ROUND(E37*P37,2)</f>
        <v>0</v>
      </c>
      <c r="R37" s="236"/>
      <c r="S37" s="236" t="s">
        <v>107</v>
      </c>
      <c r="T37" s="237" t="s">
        <v>108</v>
      </c>
      <c r="U37" s="221">
        <v>0</v>
      </c>
      <c r="V37" s="221">
        <f>ROUND(E37*U37,2)</f>
        <v>0</v>
      </c>
      <c r="W37" s="221"/>
      <c r="X37" s="221" t="s">
        <v>109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110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51" t="s">
        <v>111</v>
      </c>
      <c r="D38" s="222"/>
      <c r="E38" s="223"/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2"/>
      <c r="Z38" s="212"/>
      <c r="AA38" s="212"/>
      <c r="AB38" s="212"/>
      <c r="AC38" s="212"/>
      <c r="AD38" s="212"/>
      <c r="AE38" s="212"/>
      <c r="AF38" s="212"/>
      <c r="AG38" s="212" t="s">
        <v>112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9"/>
      <c r="B39" s="220"/>
      <c r="C39" s="251" t="s">
        <v>115</v>
      </c>
      <c r="D39" s="222"/>
      <c r="E39" s="223"/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2"/>
      <c r="Z39" s="212"/>
      <c r="AA39" s="212"/>
      <c r="AB39" s="212"/>
      <c r="AC39" s="212"/>
      <c r="AD39" s="212"/>
      <c r="AE39" s="212"/>
      <c r="AF39" s="212"/>
      <c r="AG39" s="212" t="s">
        <v>112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9"/>
      <c r="B40" s="220"/>
      <c r="C40" s="251" t="s">
        <v>134</v>
      </c>
      <c r="D40" s="222"/>
      <c r="E40" s="223"/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12"/>
      <c r="Z40" s="212"/>
      <c r="AA40" s="212"/>
      <c r="AB40" s="212"/>
      <c r="AC40" s="212"/>
      <c r="AD40" s="212"/>
      <c r="AE40" s="212"/>
      <c r="AF40" s="212"/>
      <c r="AG40" s="212" t="s">
        <v>112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/>
      <c r="B41" s="220"/>
      <c r="C41" s="251" t="s">
        <v>135</v>
      </c>
      <c r="D41" s="222"/>
      <c r="E41" s="223">
        <v>161.08799999999999</v>
      </c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12"/>
      <c r="Z41" s="212"/>
      <c r="AA41" s="212"/>
      <c r="AB41" s="212"/>
      <c r="AC41" s="212"/>
      <c r="AD41" s="212"/>
      <c r="AE41" s="212"/>
      <c r="AF41" s="212"/>
      <c r="AG41" s="212" t="s">
        <v>112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31">
        <v>6</v>
      </c>
      <c r="B42" s="232" t="s">
        <v>136</v>
      </c>
      <c r="C42" s="250" t="s">
        <v>137</v>
      </c>
      <c r="D42" s="233" t="s">
        <v>138</v>
      </c>
      <c r="E42" s="234">
        <v>118.944</v>
      </c>
      <c r="F42" s="235"/>
      <c r="G42" s="236">
        <f>ROUND(E42*F42,2)</f>
        <v>0</v>
      </c>
      <c r="H42" s="235"/>
      <c r="I42" s="236">
        <f>ROUND(E42*H42,2)</f>
        <v>0</v>
      </c>
      <c r="J42" s="235"/>
      <c r="K42" s="236">
        <f>ROUND(E42*J42,2)</f>
        <v>0</v>
      </c>
      <c r="L42" s="236">
        <v>21</v>
      </c>
      <c r="M42" s="236">
        <f>G42*(1+L42/100)</f>
        <v>0</v>
      </c>
      <c r="N42" s="236">
        <v>6.9999999999999999E-4</v>
      </c>
      <c r="O42" s="236">
        <f>ROUND(E42*N42,2)</f>
        <v>0.08</v>
      </c>
      <c r="P42" s="236">
        <v>0</v>
      </c>
      <c r="Q42" s="236">
        <f>ROUND(E42*P42,2)</f>
        <v>0</v>
      </c>
      <c r="R42" s="236"/>
      <c r="S42" s="236" t="s">
        <v>107</v>
      </c>
      <c r="T42" s="237" t="s">
        <v>108</v>
      </c>
      <c r="U42" s="221">
        <v>0</v>
      </c>
      <c r="V42" s="221">
        <f>ROUND(E42*U42,2)</f>
        <v>0</v>
      </c>
      <c r="W42" s="221"/>
      <c r="X42" s="221" t="s">
        <v>109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110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51" t="s">
        <v>111</v>
      </c>
      <c r="D43" s="222"/>
      <c r="E43" s="223"/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2"/>
      <c r="Z43" s="212"/>
      <c r="AA43" s="212"/>
      <c r="AB43" s="212"/>
      <c r="AC43" s="212"/>
      <c r="AD43" s="212"/>
      <c r="AE43" s="212"/>
      <c r="AF43" s="212"/>
      <c r="AG43" s="212" t="s">
        <v>112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9"/>
      <c r="B44" s="220"/>
      <c r="C44" s="251" t="s">
        <v>113</v>
      </c>
      <c r="D44" s="222"/>
      <c r="E44" s="223"/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2"/>
      <c r="Z44" s="212"/>
      <c r="AA44" s="212"/>
      <c r="AB44" s="212"/>
      <c r="AC44" s="212"/>
      <c r="AD44" s="212"/>
      <c r="AE44" s="212"/>
      <c r="AF44" s="212"/>
      <c r="AG44" s="212" t="s">
        <v>112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9"/>
      <c r="B45" s="220"/>
      <c r="C45" s="251" t="s">
        <v>139</v>
      </c>
      <c r="D45" s="222"/>
      <c r="E45" s="223">
        <v>57.24</v>
      </c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12"/>
      <c r="Z45" s="212"/>
      <c r="AA45" s="212"/>
      <c r="AB45" s="212"/>
      <c r="AC45" s="212"/>
      <c r="AD45" s="212"/>
      <c r="AE45" s="212"/>
      <c r="AF45" s="212"/>
      <c r="AG45" s="212" t="s">
        <v>112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51" t="s">
        <v>140</v>
      </c>
      <c r="D46" s="222"/>
      <c r="E46" s="223">
        <v>61.704000000000001</v>
      </c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2"/>
      <c r="Z46" s="212"/>
      <c r="AA46" s="212"/>
      <c r="AB46" s="212"/>
      <c r="AC46" s="212"/>
      <c r="AD46" s="212"/>
      <c r="AE46" s="212"/>
      <c r="AF46" s="212"/>
      <c r="AG46" s="212" t="s">
        <v>112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 x14ac:dyDescent="0.2">
      <c r="A47" s="231">
        <v>7</v>
      </c>
      <c r="B47" s="232" t="s">
        <v>141</v>
      </c>
      <c r="C47" s="250" t="s">
        <v>142</v>
      </c>
      <c r="D47" s="233" t="s">
        <v>138</v>
      </c>
      <c r="E47" s="234">
        <v>118.944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6">
        <v>0</v>
      </c>
      <c r="O47" s="236">
        <f>ROUND(E47*N47,2)</f>
        <v>0</v>
      </c>
      <c r="P47" s="236">
        <v>0</v>
      </c>
      <c r="Q47" s="236">
        <f>ROUND(E47*P47,2)</f>
        <v>0</v>
      </c>
      <c r="R47" s="236"/>
      <c r="S47" s="236" t="s">
        <v>107</v>
      </c>
      <c r="T47" s="237" t="s">
        <v>108</v>
      </c>
      <c r="U47" s="221">
        <v>0</v>
      </c>
      <c r="V47" s="221">
        <f>ROUND(E47*U47,2)</f>
        <v>0</v>
      </c>
      <c r="W47" s="221"/>
      <c r="X47" s="221" t="s">
        <v>109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110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51" t="s">
        <v>111</v>
      </c>
      <c r="D48" s="222"/>
      <c r="E48" s="223"/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2"/>
      <c r="Z48" s="212"/>
      <c r="AA48" s="212"/>
      <c r="AB48" s="212"/>
      <c r="AC48" s="212"/>
      <c r="AD48" s="212"/>
      <c r="AE48" s="212"/>
      <c r="AF48" s="212"/>
      <c r="AG48" s="212" t="s">
        <v>112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51" t="s">
        <v>113</v>
      </c>
      <c r="D49" s="222"/>
      <c r="E49" s="223"/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2"/>
      <c r="Z49" s="212"/>
      <c r="AA49" s="212"/>
      <c r="AB49" s="212"/>
      <c r="AC49" s="212"/>
      <c r="AD49" s="212"/>
      <c r="AE49" s="212"/>
      <c r="AF49" s="212"/>
      <c r="AG49" s="212" t="s">
        <v>112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9"/>
      <c r="B50" s="220"/>
      <c r="C50" s="251" t="s">
        <v>134</v>
      </c>
      <c r="D50" s="222"/>
      <c r="E50" s="223"/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2"/>
      <c r="Z50" s="212"/>
      <c r="AA50" s="212"/>
      <c r="AB50" s="212"/>
      <c r="AC50" s="212"/>
      <c r="AD50" s="212"/>
      <c r="AE50" s="212"/>
      <c r="AF50" s="212"/>
      <c r="AG50" s="212" t="s">
        <v>112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9"/>
      <c r="B51" s="220"/>
      <c r="C51" s="251" t="s">
        <v>143</v>
      </c>
      <c r="D51" s="222"/>
      <c r="E51" s="223">
        <v>118.944</v>
      </c>
      <c r="F51" s="221"/>
      <c r="G51" s="221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12"/>
      <c r="Z51" s="212"/>
      <c r="AA51" s="212"/>
      <c r="AB51" s="212"/>
      <c r="AC51" s="212"/>
      <c r="AD51" s="212"/>
      <c r="AE51" s="212"/>
      <c r="AF51" s="212"/>
      <c r="AG51" s="212" t="s">
        <v>112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2.5" outlineLevel="1" x14ac:dyDescent="0.2">
      <c r="A52" s="231">
        <v>8</v>
      </c>
      <c r="B52" s="232" t="s">
        <v>144</v>
      </c>
      <c r="C52" s="250" t="s">
        <v>145</v>
      </c>
      <c r="D52" s="233" t="s">
        <v>106</v>
      </c>
      <c r="E52" s="234">
        <v>178.416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21</v>
      </c>
      <c r="M52" s="236">
        <f>G52*(1+L52/100)</f>
        <v>0</v>
      </c>
      <c r="N52" s="236">
        <v>4.6000000000000001E-4</v>
      </c>
      <c r="O52" s="236">
        <f>ROUND(E52*N52,2)</f>
        <v>0.08</v>
      </c>
      <c r="P52" s="236">
        <v>0</v>
      </c>
      <c r="Q52" s="236">
        <f>ROUND(E52*P52,2)</f>
        <v>0</v>
      </c>
      <c r="R52" s="236"/>
      <c r="S52" s="236" t="s">
        <v>107</v>
      </c>
      <c r="T52" s="237" t="s">
        <v>108</v>
      </c>
      <c r="U52" s="221">
        <v>0</v>
      </c>
      <c r="V52" s="221">
        <f>ROUND(E52*U52,2)</f>
        <v>0</v>
      </c>
      <c r="W52" s="221"/>
      <c r="X52" s="221" t="s">
        <v>109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110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51" t="s">
        <v>111</v>
      </c>
      <c r="D53" s="222"/>
      <c r="E53" s="223"/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2"/>
      <c r="Z53" s="212"/>
      <c r="AA53" s="212"/>
      <c r="AB53" s="212"/>
      <c r="AC53" s="212"/>
      <c r="AD53" s="212"/>
      <c r="AE53" s="212"/>
      <c r="AF53" s="212"/>
      <c r="AG53" s="212" t="s">
        <v>112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9"/>
      <c r="B54" s="220"/>
      <c r="C54" s="251" t="s">
        <v>113</v>
      </c>
      <c r="D54" s="222"/>
      <c r="E54" s="223"/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2"/>
      <c r="Z54" s="212"/>
      <c r="AA54" s="212"/>
      <c r="AB54" s="212"/>
      <c r="AC54" s="212"/>
      <c r="AD54" s="212"/>
      <c r="AE54" s="212"/>
      <c r="AF54" s="212"/>
      <c r="AG54" s="212" t="s">
        <v>112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51" t="s">
        <v>146</v>
      </c>
      <c r="D55" s="222"/>
      <c r="E55" s="223">
        <v>85.86</v>
      </c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2"/>
      <c r="Z55" s="212"/>
      <c r="AA55" s="212"/>
      <c r="AB55" s="212"/>
      <c r="AC55" s="212"/>
      <c r="AD55" s="212"/>
      <c r="AE55" s="212"/>
      <c r="AF55" s="212"/>
      <c r="AG55" s="212" t="s">
        <v>112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9"/>
      <c r="B56" s="220"/>
      <c r="C56" s="251" t="s">
        <v>147</v>
      </c>
      <c r="D56" s="222"/>
      <c r="E56" s="223">
        <v>92.555999999999997</v>
      </c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12"/>
      <c r="Z56" s="212"/>
      <c r="AA56" s="212"/>
      <c r="AB56" s="212"/>
      <c r="AC56" s="212"/>
      <c r="AD56" s="212"/>
      <c r="AE56" s="212"/>
      <c r="AF56" s="212"/>
      <c r="AG56" s="212" t="s">
        <v>112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 x14ac:dyDescent="0.2">
      <c r="A57" s="231">
        <v>9</v>
      </c>
      <c r="B57" s="232" t="s">
        <v>148</v>
      </c>
      <c r="C57" s="250" t="s">
        <v>149</v>
      </c>
      <c r="D57" s="233" t="s">
        <v>106</v>
      </c>
      <c r="E57" s="234">
        <v>178.416</v>
      </c>
      <c r="F57" s="235"/>
      <c r="G57" s="236">
        <f>ROUND(E57*F57,2)</f>
        <v>0</v>
      </c>
      <c r="H57" s="235"/>
      <c r="I57" s="236">
        <f>ROUND(E57*H57,2)</f>
        <v>0</v>
      </c>
      <c r="J57" s="235"/>
      <c r="K57" s="236">
        <f>ROUND(E57*J57,2)</f>
        <v>0</v>
      </c>
      <c r="L57" s="236">
        <v>21</v>
      </c>
      <c r="M57" s="236">
        <f>G57*(1+L57/100)</f>
        <v>0</v>
      </c>
      <c r="N57" s="236">
        <v>0</v>
      </c>
      <c r="O57" s="236">
        <f>ROUND(E57*N57,2)</f>
        <v>0</v>
      </c>
      <c r="P57" s="236">
        <v>0</v>
      </c>
      <c r="Q57" s="236">
        <f>ROUND(E57*P57,2)</f>
        <v>0</v>
      </c>
      <c r="R57" s="236"/>
      <c r="S57" s="236" t="s">
        <v>107</v>
      </c>
      <c r="T57" s="237" t="s">
        <v>108</v>
      </c>
      <c r="U57" s="221">
        <v>0</v>
      </c>
      <c r="V57" s="221">
        <f>ROUND(E57*U57,2)</f>
        <v>0</v>
      </c>
      <c r="W57" s="221"/>
      <c r="X57" s="221" t="s">
        <v>109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110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9"/>
      <c r="B58" s="220"/>
      <c r="C58" s="251" t="s">
        <v>111</v>
      </c>
      <c r="D58" s="222"/>
      <c r="E58" s="223"/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12"/>
      <c r="Z58" s="212"/>
      <c r="AA58" s="212"/>
      <c r="AB58" s="212"/>
      <c r="AC58" s="212"/>
      <c r="AD58" s="212"/>
      <c r="AE58" s="212"/>
      <c r="AF58" s="212"/>
      <c r="AG58" s="212" t="s">
        <v>112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9"/>
      <c r="B59" s="220"/>
      <c r="C59" s="251" t="s">
        <v>113</v>
      </c>
      <c r="D59" s="222"/>
      <c r="E59" s="223"/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2"/>
      <c r="Z59" s="212"/>
      <c r="AA59" s="212"/>
      <c r="AB59" s="212"/>
      <c r="AC59" s="212"/>
      <c r="AD59" s="212"/>
      <c r="AE59" s="212"/>
      <c r="AF59" s="212"/>
      <c r="AG59" s="212" t="s">
        <v>112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51" t="s">
        <v>134</v>
      </c>
      <c r="D60" s="222"/>
      <c r="E60" s="223"/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12"/>
      <c r="Z60" s="212"/>
      <c r="AA60" s="212"/>
      <c r="AB60" s="212"/>
      <c r="AC60" s="212"/>
      <c r="AD60" s="212"/>
      <c r="AE60" s="212"/>
      <c r="AF60" s="212"/>
      <c r="AG60" s="212" t="s">
        <v>112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51" t="s">
        <v>150</v>
      </c>
      <c r="D61" s="222"/>
      <c r="E61" s="223">
        <v>178.416</v>
      </c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2"/>
      <c r="Z61" s="212"/>
      <c r="AA61" s="212"/>
      <c r="AB61" s="212"/>
      <c r="AC61" s="212"/>
      <c r="AD61" s="212"/>
      <c r="AE61" s="212"/>
      <c r="AF61" s="212"/>
      <c r="AG61" s="212" t="s">
        <v>112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33.75" outlineLevel="1" x14ac:dyDescent="0.2">
      <c r="A62" s="231">
        <v>10</v>
      </c>
      <c r="B62" s="232" t="s">
        <v>151</v>
      </c>
      <c r="C62" s="250" t="s">
        <v>152</v>
      </c>
      <c r="D62" s="233" t="s">
        <v>106</v>
      </c>
      <c r="E62" s="234">
        <v>281.44463999999999</v>
      </c>
      <c r="F62" s="235"/>
      <c r="G62" s="236">
        <f>ROUND(E62*F62,2)</f>
        <v>0</v>
      </c>
      <c r="H62" s="235"/>
      <c r="I62" s="236">
        <f>ROUND(E62*H62,2)</f>
        <v>0</v>
      </c>
      <c r="J62" s="235"/>
      <c r="K62" s="236">
        <f>ROUND(E62*J62,2)</f>
        <v>0</v>
      </c>
      <c r="L62" s="236">
        <v>21</v>
      </c>
      <c r="M62" s="236">
        <f>G62*(1+L62/100)</f>
        <v>0</v>
      </c>
      <c r="N62" s="236">
        <v>0</v>
      </c>
      <c r="O62" s="236">
        <f>ROUND(E62*N62,2)</f>
        <v>0</v>
      </c>
      <c r="P62" s="236">
        <v>0</v>
      </c>
      <c r="Q62" s="236">
        <f>ROUND(E62*P62,2)</f>
        <v>0</v>
      </c>
      <c r="R62" s="236"/>
      <c r="S62" s="236" t="s">
        <v>107</v>
      </c>
      <c r="T62" s="237" t="s">
        <v>108</v>
      </c>
      <c r="U62" s="221">
        <v>0</v>
      </c>
      <c r="V62" s="221">
        <f>ROUND(E62*U62,2)</f>
        <v>0</v>
      </c>
      <c r="W62" s="221"/>
      <c r="X62" s="221" t="s">
        <v>109</v>
      </c>
      <c r="Y62" s="212"/>
      <c r="Z62" s="212"/>
      <c r="AA62" s="212"/>
      <c r="AB62" s="212"/>
      <c r="AC62" s="212"/>
      <c r="AD62" s="212"/>
      <c r="AE62" s="212"/>
      <c r="AF62" s="212"/>
      <c r="AG62" s="212" t="s">
        <v>110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9"/>
      <c r="B63" s="220"/>
      <c r="C63" s="251" t="s">
        <v>111</v>
      </c>
      <c r="D63" s="222"/>
      <c r="E63" s="223"/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12"/>
      <c r="Z63" s="212"/>
      <c r="AA63" s="212"/>
      <c r="AB63" s="212"/>
      <c r="AC63" s="212"/>
      <c r="AD63" s="212"/>
      <c r="AE63" s="212"/>
      <c r="AF63" s="212"/>
      <c r="AG63" s="212" t="s">
        <v>112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51" t="s">
        <v>115</v>
      </c>
      <c r="D64" s="222"/>
      <c r="E64" s="223"/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2"/>
      <c r="Z64" s="212"/>
      <c r="AA64" s="212"/>
      <c r="AB64" s="212"/>
      <c r="AC64" s="212"/>
      <c r="AD64" s="212"/>
      <c r="AE64" s="212"/>
      <c r="AF64" s="212"/>
      <c r="AG64" s="212" t="s">
        <v>112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9"/>
      <c r="B65" s="220"/>
      <c r="C65" s="251" t="s">
        <v>153</v>
      </c>
      <c r="D65" s="222"/>
      <c r="E65" s="223">
        <v>281.44463999999999</v>
      </c>
      <c r="F65" s="221"/>
      <c r="G65" s="221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12"/>
      <c r="Z65" s="212"/>
      <c r="AA65" s="212"/>
      <c r="AB65" s="212"/>
      <c r="AC65" s="212"/>
      <c r="AD65" s="212"/>
      <c r="AE65" s="212"/>
      <c r="AF65" s="212"/>
      <c r="AG65" s="212" t="s">
        <v>112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33.75" outlineLevel="1" x14ac:dyDescent="0.2">
      <c r="A66" s="231">
        <v>11</v>
      </c>
      <c r="B66" s="232" t="s">
        <v>154</v>
      </c>
      <c r="C66" s="250" t="s">
        <v>155</v>
      </c>
      <c r="D66" s="233" t="s">
        <v>106</v>
      </c>
      <c r="E66" s="234">
        <v>209.61464000000001</v>
      </c>
      <c r="F66" s="235"/>
      <c r="G66" s="236">
        <f>ROUND(E66*F66,2)</f>
        <v>0</v>
      </c>
      <c r="H66" s="235"/>
      <c r="I66" s="236">
        <f>ROUND(E66*H66,2)</f>
        <v>0</v>
      </c>
      <c r="J66" s="235"/>
      <c r="K66" s="236">
        <f>ROUND(E66*J66,2)</f>
        <v>0</v>
      </c>
      <c r="L66" s="236">
        <v>21</v>
      </c>
      <c r="M66" s="236">
        <f>G66*(1+L66/100)</f>
        <v>0</v>
      </c>
      <c r="N66" s="236">
        <v>0</v>
      </c>
      <c r="O66" s="236">
        <f>ROUND(E66*N66,2)</f>
        <v>0</v>
      </c>
      <c r="P66" s="236">
        <v>0</v>
      </c>
      <c r="Q66" s="236">
        <f>ROUND(E66*P66,2)</f>
        <v>0</v>
      </c>
      <c r="R66" s="236"/>
      <c r="S66" s="236" t="s">
        <v>107</v>
      </c>
      <c r="T66" s="237" t="s">
        <v>108</v>
      </c>
      <c r="U66" s="221">
        <v>0</v>
      </c>
      <c r="V66" s="221">
        <f>ROUND(E66*U66,2)</f>
        <v>0</v>
      </c>
      <c r="W66" s="221"/>
      <c r="X66" s="221" t="s">
        <v>109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110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9"/>
      <c r="B67" s="220"/>
      <c r="C67" s="251" t="s">
        <v>156</v>
      </c>
      <c r="D67" s="222"/>
      <c r="E67" s="223">
        <v>209.61464000000001</v>
      </c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2"/>
      <c r="Z67" s="212"/>
      <c r="AA67" s="212"/>
      <c r="AB67" s="212"/>
      <c r="AC67" s="212"/>
      <c r="AD67" s="212"/>
      <c r="AE67" s="212"/>
      <c r="AF67" s="212"/>
      <c r="AG67" s="212" t="s">
        <v>112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31">
        <v>12</v>
      </c>
      <c r="B68" s="232" t="s">
        <v>157</v>
      </c>
      <c r="C68" s="250" t="s">
        <v>158</v>
      </c>
      <c r="D68" s="233" t="s">
        <v>106</v>
      </c>
      <c r="E68" s="234">
        <v>209.61464000000001</v>
      </c>
      <c r="F68" s="235"/>
      <c r="G68" s="236">
        <f>ROUND(E68*F68,2)</f>
        <v>0</v>
      </c>
      <c r="H68" s="235"/>
      <c r="I68" s="236">
        <f>ROUND(E68*H68,2)</f>
        <v>0</v>
      </c>
      <c r="J68" s="235"/>
      <c r="K68" s="236">
        <f>ROUND(E68*J68,2)</f>
        <v>0</v>
      </c>
      <c r="L68" s="236">
        <v>21</v>
      </c>
      <c r="M68" s="236">
        <f>G68*(1+L68/100)</f>
        <v>0</v>
      </c>
      <c r="N68" s="236">
        <v>0</v>
      </c>
      <c r="O68" s="236">
        <f>ROUND(E68*N68,2)</f>
        <v>0</v>
      </c>
      <c r="P68" s="236">
        <v>0</v>
      </c>
      <c r="Q68" s="236">
        <f>ROUND(E68*P68,2)</f>
        <v>0</v>
      </c>
      <c r="R68" s="236"/>
      <c r="S68" s="236" t="s">
        <v>107</v>
      </c>
      <c r="T68" s="237" t="s">
        <v>108</v>
      </c>
      <c r="U68" s="221">
        <v>0</v>
      </c>
      <c r="V68" s="221">
        <f>ROUND(E68*U68,2)</f>
        <v>0</v>
      </c>
      <c r="W68" s="221"/>
      <c r="X68" s="221" t="s">
        <v>109</v>
      </c>
      <c r="Y68" s="212"/>
      <c r="Z68" s="212"/>
      <c r="AA68" s="212"/>
      <c r="AB68" s="212"/>
      <c r="AC68" s="212"/>
      <c r="AD68" s="212"/>
      <c r="AE68" s="212"/>
      <c r="AF68" s="212"/>
      <c r="AG68" s="212" t="s">
        <v>110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9"/>
      <c r="B69" s="220"/>
      <c r="C69" s="251" t="s">
        <v>134</v>
      </c>
      <c r="D69" s="222"/>
      <c r="E69" s="223"/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12"/>
      <c r="Z69" s="212"/>
      <c r="AA69" s="212"/>
      <c r="AB69" s="212"/>
      <c r="AC69" s="212"/>
      <c r="AD69" s="212"/>
      <c r="AE69" s="212"/>
      <c r="AF69" s="212"/>
      <c r="AG69" s="212" t="s">
        <v>112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9"/>
      <c r="B70" s="220"/>
      <c r="C70" s="251" t="s">
        <v>159</v>
      </c>
      <c r="D70" s="222"/>
      <c r="E70" s="223">
        <v>209.61464000000001</v>
      </c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12"/>
      <c r="Z70" s="212"/>
      <c r="AA70" s="212"/>
      <c r="AB70" s="212"/>
      <c r="AC70" s="212"/>
      <c r="AD70" s="212"/>
      <c r="AE70" s="212"/>
      <c r="AF70" s="212"/>
      <c r="AG70" s="212" t="s">
        <v>112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2.5" outlineLevel="1" x14ac:dyDescent="0.2">
      <c r="A71" s="231">
        <v>13</v>
      </c>
      <c r="B71" s="232" t="s">
        <v>160</v>
      </c>
      <c r="C71" s="250" t="s">
        <v>161</v>
      </c>
      <c r="D71" s="233" t="s">
        <v>162</v>
      </c>
      <c r="E71" s="234">
        <v>419.22928000000002</v>
      </c>
      <c r="F71" s="235"/>
      <c r="G71" s="236">
        <f>ROUND(E71*F71,2)</f>
        <v>0</v>
      </c>
      <c r="H71" s="235"/>
      <c r="I71" s="236">
        <f>ROUND(E71*H71,2)</f>
        <v>0</v>
      </c>
      <c r="J71" s="235"/>
      <c r="K71" s="236">
        <f>ROUND(E71*J71,2)</f>
        <v>0</v>
      </c>
      <c r="L71" s="236">
        <v>21</v>
      </c>
      <c r="M71" s="236">
        <f>G71*(1+L71/100)</f>
        <v>0</v>
      </c>
      <c r="N71" s="236">
        <v>0</v>
      </c>
      <c r="O71" s="236">
        <f>ROUND(E71*N71,2)</f>
        <v>0</v>
      </c>
      <c r="P71" s="236">
        <v>0</v>
      </c>
      <c r="Q71" s="236">
        <f>ROUND(E71*P71,2)</f>
        <v>0</v>
      </c>
      <c r="R71" s="236"/>
      <c r="S71" s="236" t="s">
        <v>107</v>
      </c>
      <c r="T71" s="237" t="s">
        <v>108</v>
      </c>
      <c r="U71" s="221">
        <v>0</v>
      </c>
      <c r="V71" s="221">
        <f>ROUND(E71*U71,2)</f>
        <v>0</v>
      </c>
      <c r="W71" s="221"/>
      <c r="X71" s="221" t="s">
        <v>109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110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51" t="s">
        <v>134</v>
      </c>
      <c r="D72" s="222"/>
      <c r="E72" s="223"/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2"/>
      <c r="Z72" s="212"/>
      <c r="AA72" s="212"/>
      <c r="AB72" s="212"/>
      <c r="AC72" s="212"/>
      <c r="AD72" s="212"/>
      <c r="AE72" s="212"/>
      <c r="AF72" s="212"/>
      <c r="AG72" s="212" t="s">
        <v>112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51" t="s">
        <v>163</v>
      </c>
      <c r="D73" s="222"/>
      <c r="E73" s="223">
        <v>419.22928000000002</v>
      </c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12"/>
      <c r="Z73" s="212"/>
      <c r="AA73" s="212"/>
      <c r="AB73" s="212"/>
      <c r="AC73" s="212"/>
      <c r="AD73" s="212"/>
      <c r="AE73" s="212"/>
      <c r="AF73" s="212"/>
      <c r="AG73" s="212" t="s">
        <v>112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2.5" outlineLevel="1" x14ac:dyDescent="0.2">
      <c r="A74" s="231">
        <v>14</v>
      </c>
      <c r="B74" s="232" t="s">
        <v>164</v>
      </c>
      <c r="C74" s="250" t="s">
        <v>165</v>
      </c>
      <c r="D74" s="233" t="s">
        <v>138</v>
      </c>
      <c r="E74" s="234">
        <v>39.274999999999999</v>
      </c>
      <c r="F74" s="235"/>
      <c r="G74" s="236">
        <f>ROUND(E74*F74,2)</f>
        <v>0</v>
      </c>
      <c r="H74" s="235"/>
      <c r="I74" s="236">
        <f>ROUND(E74*H74,2)</f>
        <v>0</v>
      </c>
      <c r="J74" s="235"/>
      <c r="K74" s="236">
        <f>ROUND(E74*J74,2)</f>
        <v>0</v>
      </c>
      <c r="L74" s="236">
        <v>21</v>
      </c>
      <c r="M74" s="236">
        <f>G74*(1+L74/100)</f>
        <v>0</v>
      </c>
      <c r="N74" s="236">
        <v>0</v>
      </c>
      <c r="O74" s="236">
        <f>ROUND(E74*N74,2)</f>
        <v>0</v>
      </c>
      <c r="P74" s="236">
        <v>0.13800000000000001</v>
      </c>
      <c r="Q74" s="236">
        <f>ROUND(E74*P74,2)</f>
        <v>5.42</v>
      </c>
      <c r="R74" s="236" t="s">
        <v>166</v>
      </c>
      <c r="S74" s="236" t="s">
        <v>167</v>
      </c>
      <c r="T74" s="237" t="s">
        <v>168</v>
      </c>
      <c r="U74" s="221">
        <v>0.16</v>
      </c>
      <c r="V74" s="221">
        <f>ROUND(E74*U74,2)</f>
        <v>6.28</v>
      </c>
      <c r="W74" s="221"/>
      <c r="X74" s="221" t="s">
        <v>109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169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9"/>
      <c r="B75" s="220"/>
      <c r="C75" s="252" t="s">
        <v>170</v>
      </c>
      <c r="D75" s="238"/>
      <c r="E75" s="238"/>
      <c r="F75" s="238"/>
      <c r="G75" s="238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12"/>
      <c r="Z75" s="212"/>
      <c r="AA75" s="212"/>
      <c r="AB75" s="212"/>
      <c r="AC75" s="212"/>
      <c r="AD75" s="212"/>
      <c r="AE75" s="212"/>
      <c r="AF75" s="212"/>
      <c r="AG75" s="212" t="s">
        <v>171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9"/>
      <c r="B76" s="220"/>
      <c r="C76" s="251" t="s">
        <v>172</v>
      </c>
      <c r="D76" s="222"/>
      <c r="E76" s="223">
        <v>39.274999999999999</v>
      </c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12"/>
      <c r="Z76" s="212"/>
      <c r="AA76" s="212"/>
      <c r="AB76" s="212"/>
      <c r="AC76" s="212"/>
      <c r="AD76" s="212"/>
      <c r="AE76" s="212"/>
      <c r="AF76" s="212"/>
      <c r="AG76" s="212" t="s">
        <v>112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2.5" outlineLevel="1" x14ac:dyDescent="0.2">
      <c r="A77" s="231">
        <v>15</v>
      </c>
      <c r="B77" s="232" t="s">
        <v>173</v>
      </c>
      <c r="C77" s="250" t="s">
        <v>174</v>
      </c>
      <c r="D77" s="233" t="s">
        <v>106</v>
      </c>
      <c r="E77" s="234">
        <v>71.802999999999997</v>
      </c>
      <c r="F77" s="235"/>
      <c r="G77" s="236">
        <f>ROUND(E77*F77,2)</f>
        <v>0</v>
      </c>
      <c r="H77" s="235"/>
      <c r="I77" s="236">
        <f>ROUND(E77*H77,2)</f>
        <v>0</v>
      </c>
      <c r="J77" s="235"/>
      <c r="K77" s="236">
        <f>ROUND(E77*J77,2)</f>
        <v>0</v>
      </c>
      <c r="L77" s="236">
        <v>21</v>
      </c>
      <c r="M77" s="236">
        <f>G77*(1+L77/100)</f>
        <v>0</v>
      </c>
      <c r="N77" s="236">
        <v>0</v>
      </c>
      <c r="O77" s="236">
        <f>ROUND(E77*N77,2)</f>
        <v>0</v>
      </c>
      <c r="P77" s="236">
        <v>0</v>
      </c>
      <c r="Q77" s="236">
        <f>ROUND(E77*P77,2)</f>
        <v>0</v>
      </c>
      <c r="R77" s="236"/>
      <c r="S77" s="236" t="s">
        <v>107</v>
      </c>
      <c r="T77" s="237" t="s">
        <v>108</v>
      </c>
      <c r="U77" s="221">
        <v>0</v>
      </c>
      <c r="V77" s="221">
        <f>ROUND(E77*U77,2)</f>
        <v>0</v>
      </c>
      <c r="W77" s="221"/>
      <c r="X77" s="221" t="s">
        <v>109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110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9"/>
      <c r="B78" s="220"/>
      <c r="C78" s="251" t="s">
        <v>111</v>
      </c>
      <c r="D78" s="222"/>
      <c r="E78" s="223"/>
      <c r="F78" s="221"/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12"/>
      <c r="Z78" s="212"/>
      <c r="AA78" s="212"/>
      <c r="AB78" s="212"/>
      <c r="AC78" s="212"/>
      <c r="AD78" s="212"/>
      <c r="AE78" s="212"/>
      <c r="AF78" s="212"/>
      <c r="AG78" s="212" t="s">
        <v>112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9"/>
      <c r="B79" s="220"/>
      <c r="C79" s="251" t="s">
        <v>115</v>
      </c>
      <c r="D79" s="222"/>
      <c r="E79" s="223"/>
      <c r="F79" s="221"/>
      <c r="G79" s="221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12"/>
      <c r="Z79" s="212"/>
      <c r="AA79" s="212"/>
      <c r="AB79" s="212"/>
      <c r="AC79" s="212"/>
      <c r="AD79" s="212"/>
      <c r="AE79" s="212"/>
      <c r="AF79" s="212"/>
      <c r="AG79" s="212" t="s">
        <v>112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9"/>
      <c r="B80" s="220"/>
      <c r="C80" s="251" t="s">
        <v>175</v>
      </c>
      <c r="D80" s="222"/>
      <c r="E80" s="223"/>
      <c r="F80" s="221"/>
      <c r="G80" s="221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12"/>
      <c r="Z80" s="212"/>
      <c r="AA80" s="212"/>
      <c r="AB80" s="212"/>
      <c r="AC80" s="212"/>
      <c r="AD80" s="212"/>
      <c r="AE80" s="212"/>
      <c r="AF80" s="212"/>
      <c r="AG80" s="212" t="s">
        <v>112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9"/>
      <c r="B81" s="220"/>
      <c r="C81" s="251" t="s">
        <v>176</v>
      </c>
      <c r="D81" s="222"/>
      <c r="E81" s="223"/>
      <c r="F81" s="221"/>
      <c r="G81" s="221"/>
      <c r="H81" s="221"/>
      <c r="I81" s="221"/>
      <c r="J81" s="221"/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21"/>
      <c r="Y81" s="212"/>
      <c r="Z81" s="212"/>
      <c r="AA81" s="212"/>
      <c r="AB81" s="212"/>
      <c r="AC81" s="212"/>
      <c r="AD81" s="212"/>
      <c r="AE81" s="212"/>
      <c r="AF81" s="212"/>
      <c r="AG81" s="212" t="s">
        <v>112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9"/>
      <c r="B82" s="220"/>
      <c r="C82" s="251" t="s">
        <v>118</v>
      </c>
      <c r="D82" s="222"/>
      <c r="E82" s="223"/>
      <c r="F82" s="221"/>
      <c r="G82" s="221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21"/>
      <c r="Y82" s="212"/>
      <c r="Z82" s="212"/>
      <c r="AA82" s="212"/>
      <c r="AB82" s="212"/>
      <c r="AC82" s="212"/>
      <c r="AD82" s="212"/>
      <c r="AE82" s="212"/>
      <c r="AF82" s="212"/>
      <c r="AG82" s="212" t="s">
        <v>112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9"/>
      <c r="B83" s="220"/>
      <c r="C83" s="251" t="s">
        <v>177</v>
      </c>
      <c r="D83" s="222"/>
      <c r="E83" s="223"/>
      <c r="F83" s="221"/>
      <c r="G83" s="221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12"/>
      <c r="Z83" s="212"/>
      <c r="AA83" s="212"/>
      <c r="AB83" s="212"/>
      <c r="AC83" s="212"/>
      <c r="AD83" s="212"/>
      <c r="AE83" s="212"/>
      <c r="AF83" s="212"/>
      <c r="AG83" s="212" t="s">
        <v>112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9"/>
      <c r="B84" s="220"/>
      <c r="C84" s="251" t="s">
        <v>178</v>
      </c>
      <c r="D84" s="222"/>
      <c r="E84" s="223">
        <v>71.8</v>
      </c>
      <c r="F84" s="221"/>
      <c r="G84" s="221"/>
      <c r="H84" s="221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21"/>
      <c r="V84" s="221"/>
      <c r="W84" s="221"/>
      <c r="X84" s="221"/>
      <c r="Y84" s="212"/>
      <c r="Z84" s="212"/>
      <c r="AA84" s="212"/>
      <c r="AB84" s="212"/>
      <c r="AC84" s="212"/>
      <c r="AD84" s="212"/>
      <c r="AE84" s="212"/>
      <c r="AF84" s="212"/>
      <c r="AG84" s="212" t="s">
        <v>112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31">
        <v>16</v>
      </c>
      <c r="B85" s="232" t="s">
        <v>179</v>
      </c>
      <c r="C85" s="250" t="s">
        <v>180</v>
      </c>
      <c r="D85" s="233" t="s">
        <v>106</v>
      </c>
      <c r="E85" s="234">
        <v>113.196</v>
      </c>
      <c r="F85" s="235"/>
      <c r="G85" s="236">
        <f>ROUND(E85*F85,2)</f>
        <v>0</v>
      </c>
      <c r="H85" s="235"/>
      <c r="I85" s="236">
        <f>ROUND(E85*H85,2)</f>
        <v>0</v>
      </c>
      <c r="J85" s="235"/>
      <c r="K85" s="236">
        <f>ROUND(E85*J85,2)</f>
        <v>0</v>
      </c>
      <c r="L85" s="236">
        <v>21</v>
      </c>
      <c r="M85" s="236">
        <f>G85*(1+L85/100)</f>
        <v>0</v>
      </c>
      <c r="N85" s="236">
        <v>0</v>
      </c>
      <c r="O85" s="236">
        <f>ROUND(E85*N85,2)</f>
        <v>0</v>
      </c>
      <c r="P85" s="236">
        <v>0</v>
      </c>
      <c r="Q85" s="236">
        <f>ROUND(E85*P85,2)</f>
        <v>0</v>
      </c>
      <c r="R85" s="236" t="s">
        <v>181</v>
      </c>
      <c r="S85" s="236" t="s">
        <v>167</v>
      </c>
      <c r="T85" s="237" t="s">
        <v>182</v>
      </c>
      <c r="U85" s="221">
        <v>2.1949999999999998</v>
      </c>
      <c r="V85" s="221">
        <f>ROUND(E85*U85,2)</f>
        <v>248.47</v>
      </c>
      <c r="W85" s="221"/>
      <c r="X85" s="221" t="s">
        <v>109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110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2.5" outlineLevel="1" x14ac:dyDescent="0.2">
      <c r="A86" s="219"/>
      <c r="B86" s="220"/>
      <c r="C86" s="252" t="s">
        <v>183</v>
      </c>
      <c r="D86" s="238"/>
      <c r="E86" s="238"/>
      <c r="F86" s="238"/>
      <c r="G86" s="238"/>
      <c r="H86" s="221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12"/>
      <c r="Z86" s="212"/>
      <c r="AA86" s="212"/>
      <c r="AB86" s="212"/>
      <c r="AC86" s="212"/>
      <c r="AD86" s="212"/>
      <c r="AE86" s="212"/>
      <c r="AF86" s="212"/>
      <c r="AG86" s="212" t="s">
        <v>171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39" t="str">
        <f>C86</f>
        <v>sypaninou z vhodných hornin tř. 1 - 4 nebo materiálem, uloženým ve vzdálenosti do 30 m od vnějšího kraje objektu, pro jakoukoliv míru zhutnění,</v>
      </c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9"/>
      <c r="B87" s="220"/>
      <c r="C87" s="251" t="s">
        <v>111</v>
      </c>
      <c r="D87" s="222"/>
      <c r="E87" s="223"/>
      <c r="F87" s="221"/>
      <c r="G87" s="221"/>
      <c r="H87" s="221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12"/>
      <c r="Z87" s="212"/>
      <c r="AA87" s="212"/>
      <c r="AB87" s="212"/>
      <c r="AC87" s="212"/>
      <c r="AD87" s="212"/>
      <c r="AE87" s="212"/>
      <c r="AF87" s="212"/>
      <c r="AG87" s="212" t="s">
        <v>112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9"/>
      <c r="B88" s="220"/>
      <c r="C88" s="251" t="s">
        <v>113</v>
      </c>
      <c r="D88" s="222"/>
      <c r="E88" s="223"/>
      <c r="F88" s="221"/>
      <c r="G88" s="221"/>
      <c r="H88" s="221"/>
      <c r="I88" s="221"/>
      <c r="J88" s="221"/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12"/>
      <c r="Z88" s="212"/>
      <c r="AA88" s="212"/>
      <c r="AB88" s="212"/>
      <c r="AC88" s="212"/>
      <c r="AD88" s="212"/>
      <c r="AE88" s="212"/>
      <c r="AF88" s="212"/>
      <c r="AG88" s="212" t="s">
        <v>112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9"/>
      <c r="B89" s="220"/>
      <c r="C89" s="251" t="s">
        <v>184</v>
      </c>
      <c r="D89" s="222"/>
      <c r="E89" s="223"/>
      <c r="F89" s="221"/>
      <c r="G89" s="221"/>
      <c r="H89" s="221"/>
      <c r="I89" s="221"/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12"/>
      <c r="Z89" s="212"/>
      <c r="AA89" s="212"/>
      <c r="AB89" s="212"/>
      <c r="AC89" s="212"/>
      <c r="AD89" s="212"/>
      <c r="AE89" s="212"/>
      <c r="AF89" s="212"/>
      <c r="AG89" s="212" t="s">
        <v>112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9"/>
      <c r="B90" s="220"/>
      <c r="C90" s="251" t="s">
        <v>184</v>
      </c>
      <c r="D90" s="222"/>
      <c r="E90" s="223"/>
      <c r="F90" s="221"/>
      <c r="G90" s="221"/>
      <c r="H90" s="221"/>
      <c r="I90" s="221"/>
      <c r="J90" s="221"/>
      <c r="K90" s="221"/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12"/>
      <c r="Z90" s="212"/>
      <c r="AA90" s="212"/>
      <c r="AB90" s="212"/>
      <c r="AC90" s="212"/>
      <c r="AD90" s="212"/>
      <c r="AE90" s="212"/>
      <c r="AF90" s="212"/>
      <c r="AG90" s="212" t="s">
        <v>112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9"/>
      <c r="B91" s="220"/>
      <c r="C91" s="251" t="s">
        <v>185</v>
      </c>
      <c r="D91" s="222"/>
      <c r="E91" s="223"/>
      <c r="F91" s="221"/>
      <c r="G91" s="221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12"/>
      <c r="Z91" s="212"/>
      <c r="AA91" s="212"/>
      <c r="AB91" s="212"/>
      <c r="AC91" s="212"/>
      <c r="AD91" s="212"/>
      <c r="AE91" s="212"/>
      <c r="AF91" s="212"/>
      <c r="AG91" s="212" t="s">
        <v>112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9"/>
      <c r="B92" s="220"/>
      <c r="C92" s="251" t="s">
        <v>186</v>
      </c>
      <c r="D92" s="222"/>
      <c r="E92" s="223"/>
      <c r="F92" s="221"/>
      <c r="G92" s="221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12"/>
      <c r="Z92" s="212"/>
      <c r="AA92" s="212"/>
      <c r="AB92" s="212"/>
      <c r="AC92" s="212"/>
      <c r="AD92" s="212"/>
      <c r="AE92" s="212"/>
      <c r="AF92" s="212"/>
      <c r="AG92" s="212" t="s">
        <v>112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9"/>
      <c r="B93" s="220"/>
      <c r="C93" s="251" t="s">
        <v>186</v>
      </c>
      <c r="D93" s="222"/>
      <c r="E93" s="223"/>
      <c r="F93" s="221"/>
      <c r="G93" s="22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12"/>
      <c r="Z93" s="212"/>
      <c r="AA93" s="212"/>
      <c r="AB93" s="212"/>
      <c r="AC93" s="212"/>
      <c r="AD93" s="212"/>
      <c r="AE93" s="212"/>
      <c r="AF93" s="212"/>
      <c r="AG93" s="212" t="s">
        <v>112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9"/>
      <c r="B94" s="220"/>
      <c r="C94" s="251" t="s">
        <v>187</v>
      </c>
      <c r="D94" s="222"/>
      <c r="E94" s="223">
        <v>113.196</v>
      </c>
      <c r="F94" s="221"/>
      <c r="G94" s="221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21"/>
      <c r="Y94" s="212"/>
      <c r="Z94" s="212"/>
      <c r="AA94" s="212"/>
      <c r="AB94" s="212"/>
      <c r="AC94" s="212"/>
      <c r="AD94" s="212"/>
      <c r="AE94" s="212"/>
      <c r="AF94" s="212"/>
      <c r="AG94" s="212" t="s">
        <v>112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ht="33.75" outlineLevel="1" x14ac:dyDescent="0.2">
      <c r="A95" s="231">
        <v>17</v>
      </c>
      <c r="B95" s="232" t="s">
        <v>188</v>
      </c>
      <c r="C95" s="250" t="s">
        <v>189</v>
      </c>
      <c r="D95" s="233" t="s">
        <v>106</v>
      </c>
      <c r="E95" s="234">
        <v>36.468000000000004</v>
      </c>
      <c r="F95" s="235"/>
      <c r="G95" s="236">
        <f>ROUND(E95*F95,2)</f>
        <v>0</v>
      </c>
      <c r="H95" s="235"/>
      <c r="I95" s="236">
        <f>ROUND(E95*H95,2)</f>
        <v>0</v>
      </c>
      <c r="J95" s="235"/>
      <c r="K95" s="236">
        <f>ROUND(E95*J95,2)</f>
        <v>0</v>
      </c>
      <c r="L95" s="236">
        <v>21</v>
      </c>
      <c r="M95" s="236">
        <f>G95*(1+L95/100)</f>
        <v>0</v>
      </c>
      <c r="N95" s="236">
        <v>0</v>
      </c>
      <c r="O95" s="236">
        <f>ROUND(E95*N95,2)</f>
        <v>0</v>
      </c>
      <c r="P95" s="236">
        <v>0</v>
      </c>
      <c r="Q95" s="236">
        <f>ROUND(E95*P95,2)</f>
        <v>0</v>
      </c>
      <c r="R95" s="236"/>
      <c r="S95" s="236" t="s">
        <v>107</v>
      </c>
      <c r="T95" s="237" t="s">
        <v>108</v>
      </c>
      <c r="U95" s="221">
        <v>0</v>
      </c>
      <c r="V95" s="221">
        <f>ROUND(E95*U95,2)</f>
        <v>0</v>
      </c>
      <c r="W95" s="221"/>
      <c r="X95" s="221" t="s">
        <v>109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110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9"/>
      <c r="B96" s="220"/>
      <c r="C96" s="253" t="s">
        <v>190</v>
      </c>
      <c r="D96" s="240"/>
      <c r="E96" s="240"/>
      <c r="F96" s="240"/>
      <c r="G96" s="240"/>
      <c r="H96" s="221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12"/>
      <c r="Z96" s="212"/>
      <c r="AA96" s="212"/>
      <c r="AB96" s="212"/>
      <c r="AC96" s="212"/>
      <c r="AD96" s="212"/>
      <c r="AE96" s="212"/>
      <c r="AF96" s="212"/>
      <c r="AG96" s="212" t="s">
        <v>191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9"/>
      <c r="B97" s="220"/>
      <c r="C97" s="251" t="s">
        <v>111</v>
      </c>
      <c r="D97" s="222"/>
      <c r="E97" s="223"/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12"/>
      <c r="Z97" s="212"/>
      <c r="AA97" s="212"/>
      <c r="AB97" s="212"/>
      <c r="AC97" s="212"/>
      <c r="AD97" s="212"/>
      <c r="AE97" s="212"/>
      <c r="AF97" s="212"/>
      <c r="AG97" s="212" t="s">
        <v>112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9"/>
      <c r="B98" s="220"/>
      <c r="C98" s="251" t="s">
        <v>115</v>
      </c>
      <c r="D98" s="222"/>
      <c r="E98" s="223"/>
      <c r="F98" s="221"/>
      <c r="G98" s="221"/>
      <c r="H98" s="221"/>
      <c r="I98" s="221"/>
      <c r="J98" s="221"/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12"/>
      <c r="Z98" s="212"/>
      <c r="AA98" s="212"/>
      <c r="AB98" s="212"/>
      <c r="AC98" s="212"/>
      <c r="AD98" s="212"/>
      <c r="AE98" s="212"/>
      <c r="AF98" s="212"/>
      <c r="AG98" s="212" t="s">
        <v>112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9"/>
      <c r="B99" s="220"/>
      <c r="C99" s="251" t="s">
        <v>134</v>
      </c>
      <c r="D99" s="222"/>
      <c r="E99" s="223"/>
      <c r="F99" s="221"/>
      <c r="G99" s="221"/>
      <c r="H99" s="221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12"/>
      <c r="Z99" s="212"/>
      <c r="AA99" s="212"/>
      <c r="AB99" s="212"/>
      <c r="AC99" s="212"/>
      <c r="AD99" s="212"/>
      <c r="AE99" s="212"/>
      <c r="AF99" s="212"/>
      <c r="AG99" s="212" t="s">
        <v>112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9"/>
      <c r="B100" s="220"/>
      <c r="C100" s="251" t="s">
        <v>192</v>
      </c>
      <c r="D100" s="222"/>
      <c r="E100" s="223">
        <v>36.468000000000004</v>
      </c>
      <c r="F100" s="221"/>
      <c r="G100" s="221"/>
      <c r="H100" s="221"/>
      <c r="I100" s="221"/>
      <c r="J100" s="221"/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112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31">
        <v>18</v>
      </c>
      <c r="B101" s="232" t="s">
        <v>193</v>
      </c>
      <c r="C101" s="250" t="s">
        <v>194</v>
      </c>
      <c r="D101" s="233" t="s">
        <v>162</v>
      </c>
      <c r="E101" s="234">
        <v>24.949940000000002</v>
      </c>
      <c r="F101" s="235"/>
      <c r="G101" s="236">
        <f>ROUND(E101*F101,2)</f>
        <v>0</v>
      </c>
      <c r="H101" s="235"/>
      <c r="I101" s="236">
        <f>ROUND(E101*H101,2)</f>
        <v>0</v>
      </c>
      <c r="J101" s="235"/>
      <c r="K101" s="236">
        <f>ROUND(E101*J101,2)</f>
        <v>0</v>
      </c>
      <c r="L101" s="236">
        <v>21</v>
      </c>
      <c r="M101" s="236">
        <f>G101*(1+L101/100)</f>
        <v>0</v>
      </c>
      <c r="N101" s="236">
        <v>1</v>
      </c>
      <c r="O101" s="236">
        <f>ROUND(E101*N101,2)</f>
        <v>24.95</v>
      </c>
      <c r="P101" s="236">
        <v>0</v>
      </c>
      <c r="Q101" s="236">
        <f>ROUND(E101*P101,2)</f>
        <v>0</v>
      </c>
      <c r="R101" s="236"/>
      <c r="S101" s="236" t="s">
        <v>107</v>
      </c>
      <c r="T101" s="237" t="s">
        <v>108</v>
      </c>
      <c r="U101" s="221">
        <v>0</v>
      </c>
      <c r="V101" s="221">
        <f>ROUND(E101*U101,2)</f>
        <v>0</v>
      </c>
      <c r="W101" s="221"/>
      <c r="X101" s="221" t="s">
        <v>195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196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9"/>
      <c r="B102" s="220"/>
      <c r="C102" s="251" t="s">
        <v>111</v>
      </c>
      <c r="D102" s="222"/>
      <c r="E102" s="223"/>
      <c r="F102" s="221"/>
      <c r="G102" s="221"/>
      <c r="H102" s="221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112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9"/>
      <c r="B103" s="220"/>
      <c r="C103" s="251" t="s">
        <v>113</v>
      </c>
      <c r="D103" s="222"/>
      <c r="E103" s="223"/>
      <c r="F103" s="221"/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112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9"/>
      <c r="B104" s="220"/>
      <c r="C104" s="251" t="s">
        <v>184</v>
      </c>
      <c r="D104" s="222"/>
      <c r="E104" s="223"/>
      <c r="F104" s="221"/>
      <c r="G104" s="221"/>
      <c r="H104" s="221"/>
      <c r="I104" s="221"/>
      <c r="J104" s="221"/>
      <c r="K104" s="221"/>
      <c r="L104" s="221"/>
      <c r="M104" s="221"/>
      <c r="N104" s="221"/>
      <c r="O104" s="221"/>
      <c r="P104" s="221"/>
      <c r="Q104" s="221"/>
      <c r="R104" s="221"/>
      <c r="S104" s="221"/>
      <c r="T104" s="221"/>
      <c r="U104" s="221"/>
      <c r="V104" s="221"/>
      <c r="W104" s="221"/>
      <c r="X104" s="221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112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9"/>
      <c r="B105" s="220"/>
      <c r="C105" s="251" t="s">
        <v>184</v>
      </c>
      <c r="D105" s="222"/>
      <c r="E105" s="223"/>
      <c r="F105" s="221"/>
      <c r="G105" s="221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112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9"/>
      <c r="B106" s="220"/>
      <c r="C106" s="251" t="s">
        <v>185</v>
      </c>
      <c r="D106" s="222"/>
      <c r="E106" s="223"/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112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9"/>
      <c r="B107" s="220"/>
      <c r="C107" s="251" t="s">
        <v>186</v>
      </c>
      <c r="D107" s="222"/>
      <c r="E107" s="223"/>
      <c r="F107" s="221"/>
      <c r="G107" s="221"/>
      <c r="H107" s="221"/>
      <c r="I107" s="221"/>
      <c r="J107" s="221"/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112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9"/>
      <c r="B108" s="220"/>
      <c r="C108" s="251" t="s">
        <v>186</v>
      </c>
      <c r="D108" s="222"/>
      <c r="E108" s="223"/>
      <c r="F108" s="221"/>
      <c r="G108" s="221"/>
      <c r="H108" s="221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112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9"/>
      <c r="B109" s="220"/>
      <c r="C109" s="251" t="s">
        <v>197</v>
      </c>
      <c r="D109" s="222"/>
      <c r="E109" s="223"/>
      <c r="F109" s="221"/>
      <c r="G109" s="221"/>
      <c r="H109" s="221"/>
      <c r="I109" s="221"/>
      <c r="J109" s="221"/>
      <c r="K109" s="221"/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21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112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9"/>
      <c r="B110" s="220"/>
      <c r="C110" s="251" t="s">
        <v>115</v>
      </c>
      <c r="D110" s="222"/>
      <c r="E110" s="223"/>
      <c r="F110" s="221"/>
      <c r="G110" s="221"/>
      <c r="H110" s="221"/>
      <c r="I110" s="221"/>
      <c r="J110" s="221"/>
      <c r="K110" s="221"/>
      <c r="L110" s="221"/>
      <c r="M110" s="221"/>
      <c r="N110" s="221"/>
      <c r="O110" s="221"/>
      <c r="P110" s="221"/>
      <c r="Q110" s="221"/>
      <c r="R110" s="221"/>
      <c r="S110" s="221"/>
      <c r="T110" s="221"/>
      <c r="U110" s="221"/>
      <c r="V110" s="221"/>
      <c r="W110" s="221"/>
      <c r="X110" s="221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112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9"/>
      <c r="B111" s="220"/>
      <c r="C111" s="251" t="s">
        <v>198</v>
      </c>
      <c r="D111" s="222"/>
      <c r="E111" s="223"/>
      <c r="F111" s="221"/>
      <c r="G111" s="221"/>
      <c r="H111" s="221"/>
      <c r="I111" s="221"/>
      <c r="J111" s="221"/>
      <c r="K111" s="221"/>
      <c r="L111" s="221"/>
      <c r="M111" s="221"/>
      <c r="N111" s="221"/>
      <c r="O111" s="221"/>
      <c r="P111" s="221"/>
      <c r="Q111" s="221"/>
      <c r="R111" s="221"/>
      <c r="S111" s="221"/>
      <c r="T111" s="221"/>
      <c r="U111" s="221"/>
      <c r="V111" s="221"/>
      <c r="W111" s="221"/>
      <c r="X111" s="221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112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9"/>
      <c r="B112" s="220"/>
      <c r="C112" s="251" t="s">
        <v>199</v>
      </c>
      <c r="D112" s="222"/>
      <c r="E112" s="223"/>
      <c r="F112" s="221"/>
      <c r="G112" s="221"/>
      <c r="H112" s="221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21"/>
      <c r="V112" s="221"/>
      <c r="W112" s="221"/>
      <c r="X112" s="221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112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9"/>
      <c r="B113" s="220"/>
      <c r="C113" s="251" t="s">
        <v>118</v>
      </c>
      <c r="D113" s="222"/>
      <c r="E113" s="223"/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112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9"/>
      <c r="B114" s="220"/>
      <c r="C114" s="251" t="s">
        <v>200</v>
      </c>
      <c r="D114" s="222"/>
      <c r="E114" s="223"/>
      <c r="F114" s="221"/>
      <c r="G114" s="221"/>
      <c r="H114" s="221"/>
      <c r="I114" s="221"/>
      <c r="J114" s="221"/>
      <c r="K114" s="221"/>
      <c r="L114" s="221"/>
      <c r="M114" s="221"/>
      <c r="N114" s="221"/>
      <c r="O114" s="221"/>
      <c r="P114" s="221"/>
      <c r="Q114" s="221"/>
      <c r="R114" s="221"/>
      <c r="S114" s="221"/>
      <c r="T114" s="221"/>
      <c r="U114" s="221"/>
      <c r="V114" s="221"/>
      <c r="W114" s="221"/>
      <c r="X114" s="221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112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9"/>
      <c r="B115" s="220"/>
      <c r="C115" s="251" t="s">
        <v>201</v>
      </c>
      <c r="D115" s="222"/>
      <c r="E115" s="223"/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112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9"/>
      <c r="B116" s="220"/>
      <c r="C116" s="251" t="s">
        <v>202</v>
      </c>
      <c r="D116" s="222"/>
      <c r="E116" s="223">
        <v>24.949940000000002</v>
      </c>
      <c r="F116" s="221"/>
      <c r="G116" s="221"/>
      <c r="H116" s="221"/>
      <c r="I116" s="221"/>
      <c r="J116" s="221"/>
      <c r="K116" s="221"/>
      <c r="L116" s="221"/>
      <c r="M116" s="221"/>
      <c r="N116" s="221"/>
      <c r="O116" s="221"/>
      <c r="P116" s="221"/>
      <c r="Q116" s="221"/>
      <c r="R116" s="221"/>
      <c r="S116" s="221"/>
      <c r="T116" s="221"/>
      <c r="U116" s="221"/>
      <c r="V116" s="221"/>
      <c r="W116" s="221"/>
      <c r="X116" s="221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112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x14ac:dyDescent="0.2">
      <c r="A117" s="225" t="s">
        <v>102</v>
      </c>
      <c r="B117" s="226" t="s">
        <v>62</v>
      </c>
      <c r="C117" s="249" t="s">
        <v>63</v>
      </c>
      <c r="D117" s="227"/>
      <c r="E117" s="228"/>
      <c r="F117" s="229"/>
      <c r="G117" s="229">
        <f>SUMIF(AG118:AG118,"&lt;&gt;NOR",G118:G118)</f>
        <v>0</v>
      </c>
      <c r="H117" s="229"/>
      <c r="I117" s="229">
        <f>SUM(I118:I118)</f>
        <v>0</v>
      </c>
      <c r="J117" s="229"/>
      <c r="K117" s="229">
        <f>SUM(K118:K118)</f>
        <v>0</v>
      </c>
      <c r="L117" s="229"/>
      <c r="M117" s="229">
        <f>SUM(M118:M118)</f>
        <v>0</v>
      </c>
      <c r="N117" s="229"/>
      <c r="O117" s="229">
        <f>SUM(O118:O118)</f>
        <v>0</v>
      </c>
      <c r="P117" s="229"/>
      <c r="Q117" s="229">
        <f>SUM(Q118:Q118)</f>
        <v>0</v>
      </c>
      <c r="R117" s="229"/>
      <c r="S117" s="229"/>
      <c r="T117" s="230"/>
      <c r="U117" s="224"/>
      <c r="V117" s="224">
        <f>SUM(V118:V118)</f>
        <v>2.65</v>
      </c>
      <c r="W117" s="224"/>
      <c r="X117" s="224"/>
      <c r="AG117" t="s">
        <v>103</v>
      </c>
    </row>
    <row r="118" spans="1:60" outlineLevel="1" x14ac:dyDescent="0.2">
      <c r="A118" s="241">
        <v>19</v>
      </c>
      <c r="B118" s="242" t="s">
        <v>203</v>
      </c>
      <c r="C118" s="254" t="s">
        <v>204</v>
      </c>
      <c r="D118" s="243" t="s">
        <v>205</v>
      </c>
      <c r="E118" s="244">
        <v>102</v>
      </c>
      <c r="F118" s="245"/>
      <c r="G118" s="246">
        <f>ROUND(E118*F118,2)</f>
        <v>0</v>
      </c>
      <c r="H118" s="245"/>
      <c r="I118" s="246">
        <f>ROUND(E118*H118,2)</f>
        <v>0</v>
      </c>
      <c r="J118" s="245"/>
      <c r="K118" s="246">
        <f>ROUND(E118*J118,2)</f>
        <v>0</v>
      </c>
      <c r="L118" s="246">
        <v>21</v>
      </c>
      <c r="M118" s="246">
        <f>G118*(1+L118/100)</f>
        <v>0</v>
      </c>
      <c r="N118" s="246">
        <v>0</v>
      </c>
      <c r="O118" s="246">
        <f>ROUND(E118*N118,2)</f>
        <v>0</v>
      </c>
      <c r="P118" s="246">
        <v>0</v>
      </c>
      <c r="Q118" s="246">
        <f>ROUND(E118*P118,2)</f>
        <v>0</v>
      </c>
      <c r="R118" s="246" t="s">
        <v>206</v>
      </c>
      <c r="S118" s="246" t="s">
        <v>167</v>
      </c>
      <c r="T118" s="247" t="s">
        <v>168</v>
      </c>
      <c r="U118" s="221">
        <v>2.5999999999999999E-2</v>
      </c>
      <c r="V118" s="221">
        <f>ROUND(E118*U118,2)</f>
        <v>2.65</v>
      </c>
      <c r="W118" s="221"/>
      <c r="X118" s="221" t="s">
        <v>109</v>
      </c>
      <c r="Y118" s="212"/>
      <c r="Z118" s="212"/>
      <c r="AA118" s="212"/>
      <c r="AB118" s="212"/>
      <c r="AC118" s="212"/>
      <c r="AD118" s="212"/>
      <c r="AE118" s="212"/>
      <c r="AF118" s="212"/>
      <c r="AG118" s="212" t="s">
        <v>169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x14ac:dyDescent="0.2">
      <c r="A119" s="225" t="s">
        <v>102</v>
      </c>
      <c r="B119" s="226" t="s">
        <v>56</v>
      </c>
      <c r="C119" s="249" t="s">
        <v>57</v>
      </c>
      <c r="D119" s="227"/>
      <c r="E119" s="228"/>
      <c r="F119" s="229"/>
      <c r="G119" s="229">
        <f>SUMIF(AG120:AG130,"&lt;&gt;NOR",G120:G130)</f>
        <v>0</v>
      </c>
      <c r="H119" s="229"/>
      <c r="I119" s="229">
        <f>SUM(I120:I130)</f>
        <v>0</v>
      </c>
      <c r="J119" s="229"/>
      <c r="K119" s="229">
        <f>SUM(K120:K130)</f>
        <v>0</v>
      </c>
      <c r="L119" s="229"/>
      <c r="M119" s="229">
        <f>SUM(M120:M130)</f>
        <v>0</v>
      </c>
      <c r="N119" s="229"/>
      <c r="O119" s="229">
        <f>SUM(O120:O130)</f>
        <v>262.99</v>
      </c>
      <c r="P119" s="229"/>
      <c r="Q119" s="229">
        <f>SUM(Q120:Q130)</f>
        <v>0</v>
      </c>
      <c r="R119" s="229"/>
      <c r="S119" s="229"/>
      <c r="T119" s="230"/>
      <c r="U119" s="224"/>
      <c r="V119" s="224">
        <f>SUM(V120:V130)</f>
        <v>0</v>
      </c>
      <c r="W119" s="224"/>
      <c r="X119" s="224"/>
      <c r="AG119" t="s">
        <v>103</v>
      </c>
    </row>
    <row r="120" spans="1:60" outlineLevel="1" x14ac:dyDescent="0.2">
      <c r="A120" s="231">
        <v>20</v>
      </c>
      <c r="B120" s="232" t="s">
        <v>207</v>
      </c>
      <c r="C120" s="250" t="s">
        <v>208</v>
      </c>
      <c r="D120" s="233" t="s">
        <v>162</v>
      </c>
      <c r="E120" s="234">
        <v>262.98806000000002</v>
      </c>
      <c r="F120" s="235"/>
      <c r="G120" s="236">
        <f>ROUND(E120*F120,2)</f>
        <v>0</v>
      </c>
      <c r="H120" s="235"/>
      <c r="I120" s="236">
        <f>ROUND(E120*H120,2)</f>
        <v>0</v>
      </c>
      <c r="J120" s="235"/>
      <c r="K120" s="236">
        <f>ROUND(E120*J120,2)</f>
        <v>0</v>
      </c>
      <c r="L120" s="236">
        <v>21</v>
      </c>
      <c r="M120" s="236">
        <f>G120*(1+L120/100)</f>
        <v>0</v>
      </c>
      <c r="N120" s="236">
        <v>1</v>
      </c>
      <c r="O120" s="236">
        <f>ROUND(E120*N120,2)</f>
        <v>262.99</v>
      </c>
      <c r="P120" s="236">
        <v>0</v>
      </c>
      <c r="Q120" s="236">
        <f>ROUND(E120*P120,2)</f>
        <v>0</v>
      </c>
      <c r="R120" s="236" t="s">
        <v>209</v>
      </c>
      <c r="S120" s="236" t="s">
        <v>167</v>
      </c>
      <c r="T120" s="237" t="s">
        <v>167</v>
      </c>
      <c r="U120" s="221">
        <v>0</v>
      </c>
      <c r="V120" s="221">
        <f>ROUND(E120*U120,2)</f>
        <v>0</v>
      </c>
      <c r="W120" s="221"/>
      <c r="X120" s="221" t="s">
        <v>195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210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9"/>
      <c r="B121" s="220"/>
      <c r="C121" s="251" t="s">
        <v>113</v>
      </c>
      <c r="D121" s="222"/>
      <c r="E121" s="223"/>
      <c r="F121" s="221"/>
      <c r="G121" s="221"/>
      <c r="H121" s="221"/>
      <c r="I121" s="221"/>
      <c r="J121" s="221"/>
      <c r="K121" s="221"/>
      <c r="L121" s="221"/>
      <c r="M121" s="221"/>
      <c r="N121" s="221"/>
      <c r="O121" s="221"/>
      <c r="P121" s="221"/>
      <c r="Q121" s="221"/>
      <c r="R121" s="221"/>
      <c r="S121" s="221"/>
      <c r="T121" s="221"/>
      <c r="U121" s="221"/>
      <c r="V121" s="221"/>
      <c r="W121" s="221"/>
      <c r="X121" s="22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112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9"/>
      <c r="B122" s="220"/>
      <c r="C122" s="251" t="s">
        <v>211</v>
      </c>
      <c r="D122" s="222"/>
      <c r="E122" s="223">
        <v>149.79071999999999</v>
      </c>
      <c r="F122" s="221"/>
      <c r="G122" s="221"/>
      <c r="H122" s="221"/>
      <c r="I122" s="221"/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2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112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9"/>
      <c r="B123" s="220"/>
      <c r="C123" s="251" t="s">
        <v>211</v>
      </c>
      <c r="D123" s="222"/>
      <c r="E123" s="223">
        <v>149.79071999999999</v>
      </c>
      <c r="F123" s="221"/>
      <c r="G123" s="221"/>
      <c r="H123" s="221"/>
      <c r="I123" s="221"/>
      <c r="J123" s="221"/>
      <c r="K123" s="221"/>
      <c r="L123" s="221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21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112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9"/>
      <c r="B124" s="220"/>
      <c r="C124" s="251" t="s">
        <v>185</v>
      </c>
      <c r="D124" s="222"/>
      <c r="E124" s="223"/>
      <c r="F124" s="221"/>
      <c r="G124" s="221"/>
      <c r="H124" s="221"/>
      <c r="I124" s="221"/>
      <c r="J124" s="221"/>
      <c r="K124" s="221"/>
      <c r="L124" s="221"/>
      <c r="M124" s="221"/>
      <c r="N124" s="221"/>
      <c r="O124" s="221"/>
      <c r="P124" s="221"/>
      <c r="Q124" s="221"/>
      <c r="R124" s="221"/>
      <c r="S124" s="221"/>
      <c r="T124" s="221"/>
      <c r="U124" s="221"/>
      <c r="V124" s="221"/>
      <c r="W124" s="221"/>
      <c r="X124" s="22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112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9"/>
      <c r="B125" s="220"/>
      <c r="C125" s="251" t="s">
        <v>212</v>
      </c>
      <c r="D125" s="222"/>
      <c r="E125" s="223">
        <v>-18.296690000000002</v>
      </c>
      <c r="F125" s="221"/>
      <c r="G125" s="221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112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9"/>
      <c r="B126" s="220"/>
      <c r="C126" s="251" t="s">
        <v>212</v>
      </c>
      <c r="D126" s="222"/>
      <c r="E126" s="223">
        <v>-18.296690000000002</v>
      </c>
      <c r="F126" s="221"/>
      <c r="G126" s="221"/>
      <c r="H126" s="221"/>
      <c r="I126" s="221"/>
      <c r="J126" s="221"/>
      <c r="K126" s="221"/>
      <c r="L126" s="221"/>
      <c r="M126" s="221"/>
      <c r="N126" s="221"/>
      <c r="O126" s="221"/>
      <c r="P126" s="221"/>
      <c r="Q126" s="221"/>
      <c r="R126" s="221"/>
      <c r="S126" s="221"/>
      <c r="T126" s="221"/>
      <c r="U126" s="221"/>
      <c r="V126" s="221"/>
      <c r="W126" s="221"/>
      <c r="X126" s="221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112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ht="22.5" outlineLevel="1" x14ac:dyDescent="0.2">
      <c r="A127" s="231">
        <v>21</v>
      </c>
      <c r="B127" s="232" t="s">
        <v>213</v>
      </c>
      <c r="C127" s="250" t="s">
        <v>214</v>
      </c>
      <c r="D127" s="233" t="s">
        <v>138</v>
      </c>
      <c r="E127" s="234">
        <v>450</v>
      </c>
      <c r="F127" s="235"/>
      <c r="G127" s="236">
        <f>ROUND(E127*F127,2)</f>
        <v>0</v>
      </c>
      <c r="H127" s="235"/>
      <c r="I127" s="236">
        <f>ROUND(E127*H127,2)</f>
        <v>0</v>
      </c>
      <c r="J127" s="235"/>
      <c r="K127" s="236">
        <f>ROUND(E127*J127,2)</f>
        <v>0</v>
      </c>
      <c r="L127" s="236">
        <v>21</v>
      </c>
      <c r="M127" s="236">
        <f>G127*(1+L127/100)</f>
        <v>0</v>
      </c>
      <c r="N127" s="236">
        <v>0</v>
      </c>
      <c r="O127" s="236">
        <f>ROUND(E127*N127,2)</f>
        <v>0</v>
      </c>
      <c r="P127" s="236">
        <v>0</v>
      </c>
      <c r="Q127" s="236">
        <f>ROUND(E127*P127,2)</f>
        <v>0</v>
      </c>
      <c r="R127" s="236"/>
      <c r="S127" s="236" t="s">
        <v>107</v>
      </c>
      <c r="T127" s="237" t="s">
        <v>108</v>
      </c>
      <c r="U127" s="221">
        <v>0</v>
      </c>
      <c r="V127" s="221">
        <f>ROUND(E127*U127,2)</f>
        <v>0</v>
      </c>
      <c r="W127" s="221"/>
      <c r="X127" s="221" t="s">
        <v>109</v>
      </c>
      <c r="Y127" s="212"/>
      <c r="Z127" s="212"/>
      <c r="AA127" s="212"/>
      <c r="AB127" s="212"/>
      <c r="AC127" s="212"/>
      <c r="AD127" s="212"/>
      <c r="AE127" s="212"/>
      <c r="AF127" s="212"/>
      <c r="AG127" s="212" t="s">
        <v>110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9"/>
      <c r="B128" s="220"/>
      <c r="C128" s="251" t="s">
        <v>111</v>
      </c>
      <c r="D128" s="222"/>
      <c r="E128" s="223"/>
      <c r="F128" s="221"/>
      <c r="G128" s="221"/>
      <c r="H128" s="221"/>
      <c r="I128" s="221"/>
      <c r="J128" s="221"/>
      <c r="K128" s="221"/>
      <c r="L128" s="221"/>
      <c r="M128" s="221"/>
      <c r="N128" s="221"/>
      <c r="O128" s="221"/>
      <c r="P128" s="221"/>
      <c r="Q128" s="221"/>
      <c r="R128" s="221"/>
      <c r="S128" s="221"/>
      <c r="T128" s="221"/>
      <c r="U128" s="221"/>
      <c r="V128" s="221"/>
      <c r="W128" s="221"/>
      <c r="X128" s="221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112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9"/>
      <c r="B129" s="220"/>
      <c r="C129" s="251" t="s">
        <v>134</v>
      </c>
      <c r="D129" s="222"/>
      <c r="E129" s="223"/>
      <c r="F129" s="221"/>
      <c r="G129" s="221"/>
      <c r="H129" s="221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112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9"/>
      <c r="B130" s="220"/>
      <c r="C130" s="251" t="s">
        <v>215</v>
      </c>
      <c r="D130" s="222"/>
      <c r="E130" s="223">
        <v>450</v>
      </c>
      <c r="F130" s="221"/>
      <c r="G130" s="221"/>
      <c r="H130" s="221"/>
      <c r="I130" s="221"/>
      <c r="J130" s="221"/>
      <c r="K130" s="221"/>
      <c r="L130" s="221"/>
      <c r="M130" s="221"/>
      <c r="N130" s="221"/>
      <c r="O130" s="221"/>
      <c r="P130" s="221"/>
      <c r="Q130" s="221"/>
      <c r="R130" s="221"/>
      <c r="S130" s="221"/>
      <c r="T130" s="221"/>
      <c r="U130" s="221"/>
      <c r="V130" s="221"/>
      <c r="W130" s="221"/>
      <c r="X130" s="221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112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x14ac:dyDescent="0.2">
      <c r="A131" s="225" t="s">
        <v>102</v>
      </c>
      <c r="B131" s="226" t="s">
        <v>58</v>
      </c>
      <c r="C131" s="249" t="s">
        <v>59</v>
      </c>
      <c r="D131" s="227"/>
      <c r="E131" s="228"/>
      <c r="F131" s="229"/>
      <c r="G131" s="229">
        <f>SUMIF(AG132:AG142,"&lt;&gt;NOR",G132:G142)</f>
        <v>0</v>
      </c>
      <c r="H131" s="229"/>
      <c r="I131" s="229">
        <f>SUM(I132:I142)</f>
        <v>0</v>
      </c>
      <c r="J131" s="229"/>
      <c r="K131" s="229">
        <f>SUM(K132:K142)</f>
        <v>0</v>
      </c>
      <c r="L131" s="229"/>
      <c r="M131" s="229">
        <f>SUM(M132:M142)</f>
        <v>0</v>
      </c>
      <c r="N131" s="229"/>
      <c r="O131" s="229">
        <f>SUM(O132:O142)</f>
        <v>0.46</v>
      </c>
      <c r="P131" s="229"/>
      <c r="Q131" s="229">
        <f>SUM(Q132:Q142)</f>
        <v>0</v>
      </c>
      <c r="R131" s="229"/>
      <c r="S131" s="229"/>
      <c r="T131" s="230"/>
      <c r="U131" s="224"/>
      <c r="V131" s="224">
        <f>SUM(V132:V142)</f>
        <v>0</v>
      </c>
      <c r="W131" s="224"/>
      <c r="X131" s="224"/>
      <c r="AG131" t="s">
        <v>103</v>
      </c>
    </row>
    <row r="132" spans="1:60" outlineLevel="1" x14ac:dyDescent="0.2">
      <c r="A132" s="231">
        <v>22</v>
      </c>
      <c r="B132" s="232" t="s">
        <v>216</v>
      </c>
      <c r="C132" s="250" t="s">
        <v>217</v>
      </c>
      <c r="D132" s="233" t="s">
        <v>218</v>
      </c>
      <c r="E132" s="234">
        <v>1</v>
      </c>
      <c r="F132" s="235"/>
      <c r="G132" s="236">
        <f>ROUND(E132*F132,2)</f>
        <v>0</v>
      </c>
      <c r="H132" s="235"/>
      <c r="I132" s="236">
        <f>ROUND(E132*H132,2)</f>
        <v>0</v>
      </c>
      <c r="J132" s="235"/>
      <c r="K132" s="236">
        <f>ROUND(E132*J132,2)</f>
        <v>0</v>
      </c>
      <c r="L132" s="236">
        <v>21</v>
      </c>
      <c r="M132" s="236">
        <f>G132*(1+L132/100)</f>
        <v>0</v>
      </c>
      <c r="N132" s="236">
        <v>0</v>
      </c>
      <c r="O132" s="236">
        <f>ROUND(E132*N132,2)</f>
        <v>0</v>
      </c>
      <c r="P132" s="236">
        <v>0</v>
      </c>
      <c r="Q132" s="236">
        <f>ROUND(E132*P132,2)</f>
        <v>0</v>
      </c>
      <c r="R132" s="236"/>
      <c r="S132" s="236" t="s">
        <v>219</v>
      </c>
      <c r="T132" s="237" t="s">
        <v>182</v>
      </c>
      <c r="U132" s="221">
        <v>0</v>
      </c>
      <c r="V132" s="221">
        <f>ROUND(E132*U132,2)</f>
        <v>0</v>
      </c>
      <c r="W132" s="221"/>
      <c r="X132" s="221" t="s">
        <v>109</v>
      </c>
      <c r="Y132" s="212"/>
      <c r="Z132" s="212"/>
      <c r="AA132" s="212"/>
      <c r="AB132" s="212"/>
      <c r="AC132" s="212"/>
      <c r="AD132" s="212"/>
      <c r="AE132" s="212"/>
      <c r="AF132" s="212"/>
      <c r="AG132" s="212" t="s">
        <v>110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9"/>
      <c r="B133" s="220"/>
      <c r="C133" s="251" t="s">
        <v>111</v>
      </c>
      <c r="D133" s="222"/>
      <c r="E133" s="223"/>
      <c r="F133" s="221"/>
      <c r="G133" s="221"/>
      <c r="H133" s="221"/>
      <c r="I133" s="221"/>
      <c r="J133" s="221"/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21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112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9"/>
      <c r="B134" s="220"/>
      <c r="C134" s="251" t="s">
        <v>134</v>
      </c>
      <c r="D134" s="222"/>
      <c r="E134" s="223"/>
      <c r="F134" s="221"/>
      <c r="G134" s="221"/>
      <c r="H134" s="221"/>
      <c r="I134" s="221"/>
      <c r="J134" s="221"/>
      <c r="K134" s="221"/>
      <c r="L134" s="221"/>
      <c r="M134" s="221"/>
      <c r="N134" s="221"/>
      <c r="O134" s="221"/>
      <c r="P134" s="221"/>
      <c r="Q134" s="221"/>
      <c r="R134" s="221"/>
      <c r="S134" s="221"/>
      <c r="T134" s="221"/>
      <c r="U134" s="221"/>
      <c r="V134" s="221"/>
      <c r="W134" s="221"/>
      <c r="X134" s="221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112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9"/>
      <c r="B135" s="220"/>
      <c r="C135" s="251" t="s">
        <v>56</v>
      </c>
      <c r="D135" s="222"/>
      <c r="E135" s="223">
        <v>1</v>
      </c>
      <c r="F135" s="221"/>
      <c r="G135" s="221"/>
      <c r="H135" s="221"/>
      <c r="I135" s="221"/>
      <c r="J135" s="221"/>
      <c r="K135" s="221"/>
      <c r="L135" s="221"/>
      <c r="M135" s="221"/>
      <c r="N135" s="221"/>
      <c r="O135" s="221"/>
      <c r="P135" s="221"/>
      <c r="Q135" s="221"/>
      <c r="R135" s="221"/>
      <c r="S135" s="221"/>
      <c r="T135" s="221"/>
      <c r="U135" s="221"/>
      <c r="V135" s="221"/>
      <c r="W135" s="221"/>
      <c r="X135" s="221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112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33.75" outlineLevel="1" x14ac:dyDescent="0.2">
      <c r="A136" s="231">
        <v>23</v>
      </c>
      <c r="B136" s="232" t="s">
        <v>220</v>
      </c>
      <c r="C136" s="250" t="s">
        <v>221</v>
      </c>
      <c r="D136" s="233" t="s">
        <v>218</v>
      </c>
      <c r="E136" s="234">
        <v>1</v>
      </c>
      <c r="F136" s="235"/>
      <c r="G136" s="236">
        <f>ROUND(E136*F136,2)</f>
        <v>0</v>
      </c>
      <c r="H136" s="235"/>
      <c r="I136" s="236">
        <f>ROUND(E136*H136,2)</f>
        <v>0</v>
      </c>
      <c r="J136" s="235"/>
      <c r="K136" s="236">
        <f>ROUND(E136*J136,2)</f>
        <v>0</v>
      </c>
      <c r="L136" s="236">
        <v>21</v>
      </c>
      <c r="M136" s="236">
        <f>G136*(1+L136/100)</f>
        <v>0</v>
      </c>
      <c r="N136" s="236">
        <v>0.45500000000000002</v>
      </c>
      <c r="O136" s="236">
        <f>ROUND(E136*N136,2)</f>
        <v>0.46</v>
      </c>
      <c r="P136" s="236">
        <v>0</v>
      </c>
      <c r="Q136" s="236">
        <f>ROUND(E136*P136,2)</f>
        <v>0</v>
      </c>
      <c r="R136" s="236"/>
      <c r="S136" s="236" t="s">
        <v>219</v>
      </c>
      <c r="T136" s="237" t="s">
        <v>182</v>
      </c>
      <c r="U136" s="221">
        <v>0</v>
      </c>
      <c r="V136" s="221">
        <f>ROUND(E136*U136,2)</f>
        <v>0</v>
      </c>
      <c r="W136" s="221"/>
      <c r="X136" s="221" t="s">
        <v>195</v>
      </c>
      <c r="Y136" s="212"/>
      <c r="Z136" s="212"/>
      <c r="AA136" s="212"/>
      <c r="AB136" s="212"/>
      <c r="AC136" s="212"/>
      <c r="AD136" s="212"/>
      <c r="AE136" s="212"/>
      <c r="AF136" s="212"/>
      <c r="AG136" s="212" t="s">
        <v>196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9"/>
      <c r="B137" s="220"/>
      <c r="C137" s="253" t="s">
        <v>222</v>
      </c>
      <c r="D137" s="240"/>
      <c r="E137" s="240"/>
      <c r="F137" s="240"/>
      <c r="G137" s="240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191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9"/>
      <c r="B138" s="220"/>
      <c r="C138" s="251" t="s">
        <v>111</v>
      </c>
      <c r="D138" s="222"/>
      <c r="E138" s="223"/>
      <c r="F138" s="221"/>
      <c r="G138" s="221"/>
      <c r="H138" s="221"/>
      <c r="I138" s="221"/>
      <c r="J138" s="221"/>
      <c r="K138" s="221"/>
      <c r="L138" s="221"/>
      <c r="M138" s="221"/>
      <c r="N138" s="221"/>
      <c r="O138" s="221"/>
      <c r="P138" s="221"/>
      <c r="Q138" s="221"/>
      <c r="R138" s="221"/>
      <c r="S138" s="221"/>
      <c r="T138" s="221"/>
      <c r="U138" s="221"/>
      <c r="V138" s="221"/>
      <c r="W138" s="221"/>
      <c r="X138" s="221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112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9"/>
      <c r="B139" s="220"/>
      <c r="C139" s="251" t="s">
        <v>134</v>
      </c>
      <c r="D139" s="222"/>
      <c r="E139" s="223"/>
      <c r="F139" s="221"/>
      <c r="G139" s="221"/>
      <c r="H139" s="221"/>
      <c r="I139" s="221"/>
      <c r="J139" s="221"/>
      <c r="K139" s="221"/>
      <c r="L139" s="221"/>
      <c r="M139" s="221"/>
      <c r="N139" s="221"/>
      <c r="O139" s="221"/>
      <c r="P139" s="221"/>
      <c r="Q139" s="221"/>
      <c r="R139" s="221"/>
      <c r="S139" s="221"/>
      <c r="T139" s="221"/>
      <c r="U139" s="221"/>
      <c r="V139" s="221"/>
      <c r="W139" s="221"/>
      <c r="X139" s="221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112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9"/>
      <c r="B140" s="220"/>
      <c r="C140" s="251" t="s">
        <v>56</v>
      </c>
      <c r="D140" s="222"/>
      <c r="E140" s="223">
        <v>1</v>
      </c>
      <c r="F140" s="221"/>
      <c r="G140" s="221"/>
      <c r="H140" s="221"/>
      <c r="I140" s="221"/>
      <c r="J140" s="221"/>
      <c r="K140" s="221"/>
      <c r="L140" s="221"/>
      <c r="M140" s="221"/>
      <c r="N140" s="221"/>
      <c r="O140" s="221"/>
      <c r="P140" s="221"/>
      <c r="Q140" s="221"/>
      <c r="R140" s="221"/>
      <c r="S140" s="221"/>
      <c r="T140" s="221"/>
      <c r="U140" s="221"/>
      <c r="V140" s="221"/>
      <c r="W140" s="221"/>
      <c r="X140" s="221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112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41">
        <v>24</v>
      </c>
      <c r="B141" s="242" t="s">
        <v>223</v>
      </c>
      <c r="C141" s="254" t="s">
        <v>224</v>
      </c>
      <c r="D141" s="243" t="s">
        <v>218</v>
      </c>
      <c r="E141" s="244">
        <v>1</v>
      </c>
      <c r="F141" s="245"/>
      <c r="G141" s="246">
        <f>ROUND(E141*F141,2)</f>
        <v>0</v>
      </c>
      <c r="H141" s="245"/>
      <c r="I141" s="246">
        <f>ROUND(E141*H141,2)</f>
        <v>0</v>
      </c>
      <c r="J141" s="245"/>
      <c r="K141" s="246">
        <f>ROUND(E141*J141,2)</f>
        <v>0</v>
      </c>
      <c r="L141" s="246">
        <v>21</v>
      </c>
      <c r="M141" s="246">
        <f>G141*(1+L141/100)</f>
        <v>0</v>
      </c>
      <c r="N141" s="246">
        <v>0</v>
      </c>
      <c r="O141" s="246">
        <f>ROUND(E141*N141,2)</f>
        <v>0</v>
      </c>
      <c r="P141" s="246">
        <v>0</v>
      </c>
      <c r="Q141" s="246">
        <f>ROUND(E141*P141,2)</f>
        <v>0</v>
      </c>
      <c r="R141" s="246"/>
      <c r="S141" s="246" t="s">
        <v>219</v>
      </c>
      <c r="T141" s="247" t="s">
        <v>182</v>
      </c>
      <c r="U141" s="221">
        <v>0</v>
      </c>
      <c r="V141" s="221">
        <f>ROUND(E141*U141,2)</f>
        <v>0</v>
      </c>
      <c r="W141" s="221"/>
      <c r="X141" s="221" t="s">
        <v>195</v>
      </c>
      <c r="Y141" s="212"/>
      <c r="Z141" s="212"/>
      <c r="AA141" s="212"/>
      <c r="AB141" s="212"/>
      <c r="AC141" s="212"/>
      <c r="AD141" s="212"/>
      <c r="AE141" s="212"/>
      <c r="AF141" s="212"/>
      <c r="AG141" s="212" t="s">
        <v>210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ht="33.75" outlineLevel="1" x14ac:dyDescent="0.2">
      <c r="A142" s="241">
        <v>25</v>
      </c>
      <c r="B142" s="242" t="s">
        <v>225</v>
      </c>
      <c r="C142" s="254" t="s">
        <v>226</v>
      </c>
      <c r="D142" s="243" t="s">
        <v>218</v>
      </c>
      <c r="E142" s="244">
        <v>1</v>
      </c>
      <c r="F142" s="245"/>
      <c r="G142" s="246">
        <f>ROUND(E142*F142,2)</f>
        <v>0</v>
      </c>
      <c r="H142" s="245"/>
      <c r="I142" s="246">
        <f>ROUND(E142*H142,2)</f>
        <v>0</v>
      </c>
      <c r="J142" s="245"/>
      <c r="K142" s="246">
        <f>ROUND(E142*J142,2)</f>
        <v>0</v>
      </c>
      <c r="L142" s="246">
        <v>21</v>
      </c>
      <c r="M142" s="246">
        <f>G142*(1+L142/100)</f>
        <v>0</v>
      </c>
      <c r="N142" s="246">
        <v>0</v>
      </c>
      <c r="O142" s="246">
        <f>ROUND(E142*N142,2)</f>
        <v>0</v>
      </c>
      <c r="P142" s="246">
        <v>0</v>
      </c>
      <c r="Q142" s="246">
        <f>ROUND(E142*P142,2)</f>
        <v>0</v>
      </c>
      <c r="R142" s="246"/>
      <c r="S142" s="246" t="s">
        <v>219</v>
      </c>
      <c r="T142" s="247" t="s">
        <v>182</v>
      </c>
      <c r="U142" s="221">
        <v>0</v>
      </c>
      <c r="V142" s="221">
        <f>ROUND(E142*U142,2)</f>
        <v>0</v>
      </c>
      <c r="W142" s="221"/>
      <c r="X142" s="221" t="s">
        <v>195</v>
      </c>
      <c r="Y142" s="212"/>
      <c r="Z142" s="212"/>
      <c r="AA142" s="212"/>
      <c r="AB142" s="212"/>
      <c r="AC142" s="212"/>
      <c r="AD142" s="212"/>
      <c r="AE142" s="212"/>
      <c r="AF142" s="212"/>
      <c r="AG142" s="212" t="s">
        <v>210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x14ac:dyDescent="0.2">
      <c r="A143" s="225" t="s">
        <v>102</v>
      </c>
      <c r="B143" s="226" t="s">
        <v>60</v>
      </c>
      <c r="C143" s="249" t="s">
        <v>61</v>
      </c>
      <c r="D143" s="227"/>
      <c r="E143" s="228"/>
      <c r="F143" s="229"/>
      <c r="G143" s="229">
        <f>SUMIF(AG144:AG151,"&lt;&gt;NOR",G144:G151)</f>
        <v>0</v>
      </c>
      <c r="H143" s="229"/>
      <c r="I143" s="229">
        <f>SUM(I144:I151)</f>
        <v>0</v>
      </c>
      <c r="J143" s="229"/>
      <c r="K143" s="229">
        <f>SUM(K144:K151)</f>
        <v>0</v>
      </c>
      <c r="L143" s="229"/>
      <c r="M143" s="229">
        <f>SUM(M144:M151)</f>
        <v>0</v>
      </c>
      <c r="N143" s="229"/>
      <c r="O143" s="229">
        <f>SUM(O144:O151)</f>
        <v>20.64</v>
      </c>
      <c r="P143" s="229"/>
      <c r="Q143" s="229">
        <f>SUM(Q144:Q151)</f>
        <v>0</v>
      </c>
      <c r="R143" s="229"/>
      <c r="S143" s="229"/>
      <c r="T143" s="230"/>
      <c r="U143" s="224"/>
      <c r="V143" s="224">
        <f>SUM(V144:V151)</f>
        <v>1.36</v>
      </c>
      <c r="W143" s="224"/>
      <c r="X143" s="224"/>
      <c r="AG143" t="s">
        <v>103</v>
      </c>
    </row>
    <row r="144" spans="1:60" ht="22.5" outlineLevel="1" x14ac:dyDescent="0.2">
      <c r="A144" s="231">
        <v>26</v>
      </c>
      <c r="B144" s="232" t="s">
        <v>227</v>
      </c>
      <c r="C144" s="250" t="s">
        <v>228</v>
      </c>
      <c r="D144" s="233" t="s">
        <v>138</v>
      </c>
      <c r="E144" s="234">
        <v>46.81</v>
      </c>
      <c r="F144" s="235"/>
      <c r="G144" s="236">
        <f>ROUND(E144*F144,2)</f>
        <v>0</v>
      </c>
      <c r="H144" s="235"/>
      <c r="I144" s="236">
        <f>ROUND(E144*H144,2)</f>
        <v>0</v>
      </c>
      <c r="J144" s="235"/>
      <c r="K144" s="236">
        <f>ROUND(E144*J144,2)</f>
        <v>0</v>
      </c>
      <c r="L144" s="236">
        <v>21</v>
      </c>
      <c r="M144" s="236">
        <f>G144*(1+L144/100)</f>
        <v>0</v>
      </c>
      <c r="N144" s="236">
        <v>0.441</v>
      </c>
      <c r="O144" s="236">
        <f>ROUND(E144*N144,2)</f>
        <v>20.64</v>
      </c>
      <c r="P144" s="236">
        <v>0</v>
      </c>
      <c r="Q144" s="236">
        <f>ROUND(E144*P144,2)</f>
        <v>0</v>
      </c>
      <c r="R144" s="236" t="s">
        <v>166</v>
      </c>
      <c r="S144" s="236" t="s">
        <v>167</v>
      </c>
      <c r="T144" s="237" t="s">
        <v>182</v>
      </c>
      <c r="U144" s="221">
        <v>2.9000000000000001E-2</v>
      </c>
      <c r="V144" s="221">
        <f>ROUND(E144*U144,2)</f>
        <v>1.36</v>
      </c>
      <c r="W144" s="221"/>
      <c r="X144" s="221" t="s">
        <v>109</v>
      </c>
      <c r="Y144" s="212"/>
      <c r="Z144" s="212"/>
      <c r="AA144" s="212"/>
      <c r="AB144" s="212"/>
      <c r="AC144" s="212"/>
      <c r="AD144" s="212"/>
      <c r="AE144" s="212"/>
      <c r="AF144" s="212"/>
      <c r="AG144" s="212" t="s">
        <v>110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9"/>
      <c r="B145" s="220"/>
      <c r="C145" s="251" t="s">
        <v>111</v>
      </c>
      <c r="D145" s="222"/>
      <c r="E145" s="223"/>
      <c r="F145" s="221"/>
      <c r="G145" s="221"/>
      <c r="H145" s="221"/>
      <c r="I145" s="221"/>
      <c r="J145" s="221"/>
      <c r="K145" s="221"/>
      <c r="L145" s="221"/>
      <c r="M145" s="221"/>
      <c r="N145" s="221"/>
      <c r="O145" s="221"/>
      <c r="P145" s="221"/>
      <c r="Q145" s="221"/>
      <c r="R145" s="221"/>
      <c r="S145" s="221"/>
      <c r="T145" s="221"/>
      <c r="U145" s="221"/>
      <c r="V145" s="221"/>
      <c r="W145" s="221"/>
      <c r="X145" s="221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112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9"/>
      <c r="B146" s="220"/>
      <c r="C146" s="251" t="s">
        <v>113</v>
      </c>
      <c r="D146" s="222"/>
      <c r="E146" s="223"/>
      <c r="F146" s="221"/>
      <c r="G146" s="221"/>
      <c r="H146" s="221"/>
      <c r="I146" s="221"/>
      <c r="J146" s="221"/>
      <c r="K146" s="221"/>
      <c r="L146" s="221"/>
      <c r="M146" s="221"/>
      <c r="N146" s="221"/>
      <c r="O146" s="221"/>
      <c r="P146" s="221"/>
      <c r="Q146" s="221"/>
      <c r="R146" s="221"/>
      <c r="S146" s="221"/>
      <c r="T146" s="221"/>
      <c r="U146" s="221"/>
      <c r="V146" s="221"/>
      <c r="W146" s="221"/>
      <c r="X146" s="221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112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9"/>
      <c r="B147" s="220"/>
      <c r="C147" s="251" t="s">
        <v>229</v>
      </c>
      <c r="D147" s="222"/>
      <c r="E147" s="223"/>
      <c r="F147" s="221"/>
      <c r="G147" s="221"/>
      <c r="H147" s="221"/>
      <c r="I147" s="221"/>
      <c r="J147" s="221"/>
      <c r="K147" s="221"/>
      <c r="L147" s="221"/>
      <c r="M147" s="221"/>
      <c r="N147" s="221"/>
      <c r="O147" s="221"/>
      <c r="P147" s="221"/>
      <c r="Q147" s="221"/>
      <c r="R147" s="221"/>
      <c r="S147" s="221"/>
      <c r="T147" s="221"/>
      <c r="U147" s="221"/>
      <c r="V147" s="221"/>
      <c r="W147" s="221"/>
      <c r="X147" s="221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112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9"/>
      <c r="B148" s="220"/>
      <c r="C148" s="251" t="s">
        <v>229</v>
      </c>
      <c r="D148" s="222"/>
      <c r="E148" s="223"/>
      <c r="F148" s="221"/>
      <c r="G148" s="221"/>
      <c r="H148" s="221"/>
      <c r="I148" s="221"/>
      <c r="J148" s="221"/>
      <c r="K148" s="221"/>
      <c r="L148" s="221"/>
      <c r="M148" s="221"/>
      <c r="N148" s="221"/>
      <c r="O148" s="221"/>
      <c r="P148" s="221"/>
      <c r="Q148" s="221"/>
      <c r="R148" s="221"/>
      <c r="S148" s="221"/>
      <c r="T148" s="221"/>
      <c r="U148" s="221"/>
      <c r="V148" s="221"/>
      <c r="W148" s="221"/>
      <c r="X148" s="221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112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9"/>
      <c r="B149" s="220"/>
      <c r="C149" s="251" t="s">
        <v>230</v>
      </c>
      <c r="D149" s="222"/>
      <c r="E149" s="223">
        <v>46.81</v>
      </c>
      <c r="F149" s="221"/>
      <c r="G149" s="221"/>
      <c r="H149" s="221"/>
      <c r="I149" s="221"/>
      <c r="J149" s="221"/>
      <c r="K149" s="221"/>
      <c r="L149" s="221"/>
      <c r="M149" s="221"/>
      <c r="N149" s="221"/>
      <c r="O149" s="221"/>
      <c r="P149" s="221"/>
      <c r="Q149" s="221"/>
      <c r="R149" s="221"/>
      <c r="S149" s="221"/>
      <c r="T149" s="221"/>
      <c r="U149" s="221"/>
      <c r="V149" s="221"/>
      <c r="W149" s="221"/>
      <c r="X149" s="221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112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31">
        <v>27</v>
      </c>
      <c r="B150" s="232" t="s">
        <v>231</v>
      </c>
      <c r="C150" s="250" t="s">
        <v>232</v>
      </c>
      <c r="D150" s="233" t="s">
        <v>138</v>
      </c>
      <c r="E150" s="234">
        <v>39.274999999999999</v>
      </c>
      <c r="F150" s="235"/>
      <c r="G150" s="236">
        <f>ROUND(E150*F150,2)</f>
        <v>0</v>
      </c>
      <c r="H150" s="235"/>
      <c r="I150" s="236">
        <f>ROUND(E150*H150,2)</f>
        <v>0</v>
      </c>
      <c r="J150" s="235"/>
      <c r="K150" s="236">
        <f>ROUND(E150*J150,2)</f>
        <v>0</v>
      </c>
      <c r="L150" s="236">
        <v>21</v>
      </c>
      <c r="M150" s="236">
        <f>G150*(1+L150/100)</f>
        <v>0</v>
      </c>
      <c r="N150" s="236">
        <v>0</v>
      </c>
      <c r="O150" s="236">
        <f>ROUND(E150*N150,2)</f>
        <v>0</v>
      </c>
      <c r="P150" s="236">
        <v>0</v>
      </c>
      <c r="Q150" s="236">
        <f>ROUND(E150*P150,2)</f>
        <v>0</v>
      </c>
      <c r="R150" s="236"/>
      <c r="S150" s="236" t="s">
        <v>219</v>
      </c>
      <c r="T150" s="237" t="s">
        <v>182</v>
      </c>
      <c r="U150" s="221">
        <v>0</v>
      </c>
      <c r="V150" s="221">
        <f>ROUND(E150*U150,2)</f>
        <v>0</v>
      </c>
      <c r="W150" s="221"/>
      <c r="X150" s="221" t="s">
        <v>109</v>
      </c>
      <c r="Y150" s="212"/>
      <c r="Z150" s="212"/>
      <c r="AA150" s="212"/>
      <c r="AB150" s="212"/>
      <c r="AC150" s="212"/>
      <c r="AD150" s="212"/>
      <c r="AE150" s="212"/>
      <c r="AF150" s="212"/>
      <c r="AG150" s="212" t="s">
        <v>169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9"/>
      <c r="B151" s="220"/>
      <c r="C151" s="251" t="s">
        <v>172</v>
      </c>
      <c r="D151" s="222"/>
      <c r="E151" s="223">
        <v>39.274999999999999</v>
      </c>
      <c r="F151" s="221"/>
      <c r="G151" s="221"/>
      <c r="H151" s="221"/>
      <c r="I151" s="221"/>
      <c r="J151" s="221"/>
      <c r="K151" s="221"/>
      <c r="L151" s="221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1"/>
      <c r="X151" s="221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112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x14ac:dyDescent="0.2">
      <c r="A152" s="225" t="s">
        <v>102</v>
      </c>
      <c r="B152" s="226" t="s">
        <v>62</v>
      </c>
      <c r="C152" s="249" t="s">
        <v>63</v>
      </c>
      <c r="D152" s="227"/>
      <c r="E152" s="228"/>
      <c r="F152" s="229"/>
      <c r="G152" s="229">
        <f>SUMIF(AG153:AG197,"&lt;&gt;NOR",G153:G197)</f>
        <v>0</v>
      </c>
      <c r="H152" s="229"/>
      <c r="I152" s="229">
        <f>SUM(I153:I197)</f>
        <v>0</v>
      </c>
      <c r="J152" s="229"/>
      <c r="K152" s="229">
        <f>SUM(K153:K197)</f>
        <v>0</v>
      </c>
      <c r="L152" s="229"/>
      <c r="M152" s="229">
        <f>SUM(M153:M197)</f>
        <v>0</v>
      </c>
      <c r="N152" s="229"/>
      <c r="O152" s="229">
        <f>SUM(O153:O197)</f>
        <v>0.37</v>
      </c>
      <c r="P152" s="229"/>
      <c r="Q152" s="229">
        <f>SUM(Q153:Q197)</f>
        <v>0</v>
      </c>
      <c r="R152" s="229"/>
      <c r="S152" s="229"/>
      <c r="T152" s="230"/>
      <c r="U152" s="224"/>
      <c r="V152" s="224">
        <f>SUM(V153:V197)</f>
        <v>11.64</v>
      </c>
      <c r="W152" s="224"/>
      <c r="X152" s="224"/>
      <c r="AG152" t="s">
        <v>103</v>
      </c>
    </row>
    <row r="153" spans="1:60" ht="22.5" outlineLevel="1" x14ac:dyDescent="0.2">
      <c r="A153" s="231">
        <v>28</v>
      </c>
      <c r="B153" s="232" t="s">
        <v>233</v>
      </c>
      <c r="C153" s="250" t="s">
        <v>234</v>
      </c>
      <c r="D153" s="233" t="s">
        <v>205</v>
      </c>
      <c r="E153" s="234">
        <v>37.04</v>
      </c>
      <c r="F153" s="235"/>
      <c r="G153" s="236">
        <f>ROUND(E153*F153,2)</f>
        <v>0</v>
      </c>
      <c r="H153" s="235"/>
      <c r="I153" s="236">
        <f>ROUND(E153*H153,2)</f>
        <v>0</v>
      </c>
      <c r="J153" s="235"/>
      <c r="K153" s="236">
        <f>ROUND(E153*J153,2)</f>
        <v>0</v>
      </c>
      <c r="L153" s="236">
        <v>21</v>
      </c>
      <c r="M153" s="236">
        <f>G153*(1+L153/100)</f>
        <v>0</v>
      </c>
      <c r="N153" s="236">
        <v>0</v>
      </c>
      <c r="O153" s="236">
        <f>ROUND(E153*N153,2)</f>
        <v>0</v>
      </c>
      <c r="P153" s="236">
        <v>0</v>
      </c>
      <c r="Q153" s="236">
        <f>ROUND(E153*P153,2)</f>
        <v>0</v>
      </c>
      <c r="R153" s="236"/>
      <c r="S153" s="236" t="s">
        <v>107</v>
      </c>
      <c r="T153" s="237" t="s">
        <v>108</v>
      </c>
      <c r="U153" s="221">
        <v>0</v>
      </c>
      <c r="V153" s="221">
        <f>ROUND(E153*U153,2)</f>
        <v>0</v>
      </c>
      <c r="W153" s="221"/>
      <c r="X153" s="221" t="s">
        <v>109</v>
      </c>
      <c r="Y153" s="212"/>
      <c r="Z153" s="212"/>
      <c r="AA153" s="212"/>
      <c r="AB153" s="212"/>
      <c r="AC153" s="212"/>
      <c r="AD153" s="212"/>
      <c r="AE153" s="212"/>
      <c r="AF153" s="212"/>
      <c r="AG153" s="212" t="s">
        <v>110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9"/>
      <c r="B154" s="220"/>
      <c r="C154" s="251" t="s">
        <v>111</v>
      </c>
      <c r="D154" s="222"/>
      <c r="E154" s="223"/>
      <c r="F154" s="221"/>
      <c r="G154" s="221"/>
      <c r="H154" s="221"/>
      <c r="I154" s="221"/>
      <c r="J154" s="221"/>
      <c r="K154" s="221"/>
      <c r="L154" s="221"/>
      <c r="M154" s="221"/>
      <c r="N154" s="221"/>
      <c r="O154" s="221"/>
      <c r="P154" s="221"/>
      <c r="Q154" s="221"/>
      <c r="R154" s="221"/>
      <c r="S154" s="221"/>
      <c r="T154" s="221"/>
      <c r="U154" s="221"/>
      <c r="V154" s="221"/>
      <c r="W154" s="221"/>
      <c r="X154" s="221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112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9"/>
      <c r="B155" s="220"/>
      <c r="C155" s="251" t="s">
        <v>118</v>
      </c>
      <c r="D155" s="222"/>
      <c r="E155" s="223"/>
      <c r="F155" s="221"/>
      <c r="G155" s="221"/>
      <c r="H155" s="221"/>
      <c r="I155" s="221"/>
      <c r="J155" s="221"/>
      <c r="K155" s="221"/>
      <c r="L155" s="221"/>
      <c r="M155" s="221"/>
      <c r="N155" s="221"/>
      <c r="O155" s="221"/>
      <c r="P155" s="221"/>
      <c r="Q155" s="221"/>
      <c r="R155" s="221"/>
      <c r="S155" s="221"/>
      <c r="T155" s="221"/>
      <c r="U155" s="221"/>
      <c r="V155" s="221"/>
      <c r="W155" s="221"/>
      <c r="X155" s="221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112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9"/>
      <c r="B156" s="220"/>
      <c r="C156" s="251" t="s">
        <v>235</v>
      </c>
      <c r="D156" s="222"/>
      <c r="E156" s="223">
        <v>37.04</v>
      </c>
      <c r="F156" s="221"/>
      <c r="G156" s="221"/>
      <c r="H156" s="221"/>
      <c r="I156" s="221"/>
      <c r="J156" s="221"/>
      <c r="K156" s="221"/>
      <c r="L156" s="221"/>
      <c r="M156" s="221"/>
      <c r="N156" s="221"/>
      <c r="O156" s="221"/>
      <c r="P156" s="221"/>
      <c r="Q156" s="221"/>
      <c r="R156" s="221"/>
      <c r="S156" s="221"/>
      <c r="T156" s="221"/>
      <c r="U156" s="221"/>
      <c r="V156" s="221"/>
      <c r="W156" s="221"/>
      <c r="X156" s="221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112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31">
        <v>29</v>
      </c>
      <c r="B157" s="232" t="s">
        <v>236</v>
      </c>
      <c r="C157" s="250" t="s">
        <v>237</v>
      </c>
      <c r="D157" s="233" t="s">
        <v>205</v>
      </c>
      <c r="E157" s="234">
        <v>37.04</v>
      </c>
      <c r="F157" s="235"/>
      <c r="G157" s="236">
        <f>ROUND(E157*F157,2)</f>
        <v>0</v>
      </c>
      <c r="H157" s="235"/>
      <c r="I157" s="236">
        <f>ROUND(E157*H157,2)</f>
        <v>0</v>
      </c>
      <c r="J157" s="235"/>
      <c r="K157" s="236">
        <f>ROUND(E157*J157,2)</f>
        <v>0</v>
      </c>
      <c r="L157" s="236">
        <v>21</v>
      </c>
      <c r="M157" s="236">
        <f>G157*(1+L157/100)</f>
        <v>0</v>
      </c>
      <c r="N157" s="236">
        <v>2.7999999999999998E-4</v>
      </c>
      <c r="O157" s="236">
        <f>ROUND(E157*N157,2)</f>
        <v>0.01</v>
      </c>
      <c r="P157" s="236">
        <v>0</v>
      </c>
      <c r="Q157" s="236">
        <f>ROUND(E157*P157,2)</f>
        <v>0</v>
      </c>
      <c r="R157" s="236"/>
      <c r="S157" s="236" t="s">
        <v>107</v>
      </c>
      <c r="T157" s="237" t="s">
        <v>108</v>
      </c>
      <c r="U157" s="221">
        <v>0</v>
      </c>
      <c r="V157" s="221">
        <f>ROUND(E157*U157,2)</f>
        <v>0</v>
      </c>
      <c r="W157" s="221"/>
      <c r="X157" s="221" t="s">
        <v>195</v>
      </c>
      <c r="Y157" s="212"/>
      <c r="Z157" s="212"/>
      <c r="AA157" s="212"/>
      <c r="AB157" s="212"/>
      <c r="AC157" s="212"/>
      <c r="AD157" s="212"/>
      <c r="AE157" s="212"/>
      <c r="AF157" s="212"/>
      <c r="AG157" s="212" t="s">
        <v>196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9"/>
      <c r="B158" s="220"/>
      <c r="C158" s="251" t="s">
        <v>111</v>
      </c>
      <c r="D158" s="222"/>
      <c r="E158" s="223"/>
      <c r="F158" s="221"/>
      <c r="G158" s="221"/>
      <c r="H158" s="221"/>
      <c r="I158" s="221"/>
      <c r="J158" s="221"/>
      <c r="K158" s="221"/>
      <c r="L158" s="221"/>
      <c r="M158" s="221"/>
      <c r="N158" s="221"/>
      <c r="O158" s="221"/>
      <c r="P158" s="221"/>
      <c r="Q158" s="221"/>
      <c r="R158" s="221"/>
      <c r="S158" s="221"/>
      <c r="T158" s="221"/>
      <c r="U158" s="221"/>
      <c r="V158" s="221"/>
      <c r="W158" s="221"/>
      <c r="X158" s="221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112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9"/>
      <c r="B159" s="220"/>
      <c r="C159" s="251" t="s">
        <v>118</v>
      </c>
      <c r="D159" s="222"/>
      <c r="E159" s="223"/>
      <c r="F159" s="221"/>
      <c r="G159" s="221"/>
      <c r="H159" s="221"/>
      <c r="I159" s="221"/>
      <c r="J159" s="221"/>
      <c r="K159" s="221"/>
      <c r="L159" s="221"/>
      <c r="M159" s="221"/>
      <c r="N159" s="221"/>
      <c r="O159" s="221"/>
      <c r="P159" s="221"/>
      <c r="Q159" s="221"/>
      <c r="R159" s="221"/>
      <c r="S159" s="221"/>
      <c r="T159" s="221"/>
      <c r="U159" s="221"/>
      <c r="V159" s="221"/>
      <c r="W159" s="221"/>
      <c r="X159" s="221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112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9"/>
      <c r="B160" s="220"/>
      <c r="C160" s="251" t="s">
        <v>235</v>
      </c>
      <c r="D160" s="222"/>
      <c r="E160" s="223">
        <v>37.04</v>
      </c>
      <c r="F160" s="221"/>
      <c r="G160" s="221"/>
      <c r="H160" s="221"/>
      <c r="I160" s="221"/>
      <c r="J160" s="221"/>
      <c r="K160" s="221"/>
      <c r="L160" s="221"/>
      <c r="M160" s="221"/>
      <c r="N160" s="221"/>
      <c r="O160" s="221"/>
      <c r="P160" s="221"/>
      <c r="Q160" s="221"/>
      <c r="R160" s="221"/>
      <c r="S160" s="221"/>
      <c r="T160" s="221"/>
      <c r="U160" s="221"/>
      <c r="V160" s="221"/>
      <c r="W160" s="221"/>
      <c r="X160" s="221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112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ht="22.5" outlineLevel="1" x14ac:dyDescent="0.2">
      <c r="A161" s="231">
        <v>30</v>
      </c>
      <c r="B161" s="232" t="s">
        <v>238</v>
      </c>
      <c r="C161" s="250" t="s">
        <v>239</v>
      </c>
      <c r="D161" s="233" t="s">
        <v>205</v>
      </c>
      <c r="E161" s="234">
        <v>65.2</v>
      </c>
      <c r="F161" s="235"/>
      <c r="G161" s="236">
        <f>ROUND(E161*F161,2)</f>
        <v>0</v>
      </c>
      <c r="H161" s="235"/>
      <c r="I161" s="236">
        <f>ROUND(E161*H161,2)</f>
        <v>0</v>
      </c>
      <c r="J161" s="235"/>
      <c r="K161" s="236">
        <f>ROUND(E161*J161,2)</f>
        <v>0</v>
      </c>
      <c r="L161" s="236">
        <v>21</v>
      </c>
      <c r="M161" s="236">
        <f>G161*(1+L161/100)</f>
        <v>0</v>
      </c>
      <c r="N161" s="236">
        <v>1.0000000000000001E-5</v>
      </c>
      <c r="O161" s="236">
        <f>ROUND(E161*N161,2)</f>
        <v>0</v>
      </c>
      <c r="P161" s="236">
        <v>0</v>
      </c>
      <c r="Q161" s="236">
        <f>ROUND(E161*P161,2)</f>
        <v>0</v>
      </c>
      <c r="R161" s="236"/>
      <c r="S161" s="236" t="s">
        <v>107</v>
      </c>
      <c r="T161" s="237" t="s">
        <v>108</v>
      </c>
      <c r="U161" s="221">
        <v>0</v>
      </c>
      <c r="V161" s="221">
        <f>ROUND(E161*U161,2)</f>
        <v>0</v>
      </c>
      <c r="W161" s="221"/>
      <c r="X161" s="221" t="s">
        <v>109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110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9"/>
      <c r="B162" s="220"/>
      <c r="C162" s="251" t="s">
        <v>111</v>
      </c>
      <c r="D162" s="222"/>
      <c r="E162" s="223"/>
      <c r="F162" s="221"/>
      <c r="G162" s="221"/>
      <c r="H162" s="221"/>
      <c r="I162" s="221"/>
      <c r="J162" s="221"/>
      <c r="K162" s="221"/>
      <c r="L162" s="221"/>
      <c r="M162" s="221"/>
      <c r="N162" s="221"/>
      <c r="O162" s="221"/>
      <c r="P162" s="221"/>
      <c r="Q162" s="221"/>
      <c r="R162" s="221"/>
      <c r="S162" s="221"/>
      <c r="T162" s="221"/>
      <c r="U162" s="221"/>
      <c r="V162" s="221"/>
      <c r="W162" s="221"/>
      <c r="X162" s="221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112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9"/>
      <c r="B163" s="220"/>
      <c r="C163" s="251" t="s">
        <v>240</v>
      </c>
      <c r="D163" s="222"/>
      <c r="E163" s="223"/>
      <c r="F163" s="221"/>
      <c r="G163" s="221"/>
      <c r="H163" s="221"/>
      <c r="I163" s="221"/>
      <c r="J163" s="221"/>
      <c r="K163" s="221"/>
      <c r="L163" s="221"/>
      <c r="M163" s="221"/>
      <c r="N163" s="221"/>
      <c r="O163" s="221"/>
      <c r="P163" s="221"/>
      <c r="Q163" s="221"/>
      <c r="R163" s="221"/>
      <c r="S163" s="221"/>
      <c r="T163" s="221"/>
      <c r="U163" s="221"/>
      <c r="V163" s="221"/>
      <c r="W163" s="221"/>
      <c r="X163" s="221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112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9"/>
      <c r="B164" s="220"/>
      <c r="C164" s="251" t="s">
        <v>241</v>
      </c>
      <c r="D164" s="222"/>
      <c r="E164" s="223">
        <v>65.2</v>
      </c>
      <c r="F164" s="221"/>
      <c r="G164" s="221"/>
      <c r="H164" s="221"/>
      <c r="I164" s="221"/>
      <c r="J164" s="221"/>
      <c r="K164" s="221"/>
      <c r="L164" s="221"/>
      <c r="M164" s="221"/>
      <c r="N164" s="221"/>
      <c r="O164" s="221"/>
      <c r="P164" s="221"/>
      <c r="Q164" s="221"/>
      <c r="R164" s="221"/>
      <c r="S164" s="221"/>
      <c r="T164" s="221"/>
      <c r="U164" s="221"/>
      <c r="V164" s="221"/>
      <c r="W164" s="221"/>
      <c r="X164" s="221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112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31">
        <v>31</v>
      </c>
      <c r="B165" s="232" t="s">
        <v>242</v>
      </c>
      <c r="C165" s="250" t="s">
        <v>243</v>
      </c>
      <c r="D165" s="233" t="s">
        <v>205</v>
      </c>
      <c r="E165" s="234">
        <v>65.2</v>
      </c>
      <c r="F165" s="235"/>
      <c r="G165" s="236">
        <f>ROUND(E165*F165,2)</f>
        <v>0</v>
      </c>
      <c r="H165" s="235"/>
      <c r="I165" s="236">
        <f>ROUND(E165*H165,2)</f>
        <v>0</v>
      </c>
      <c r="J165" s="235"/>
      <c r="K165" s="236">
        <f>ROUND(E165*J165,2)</f>
        <v>0</v>
      </c>
      <c r="L165" s="236">
        <v>21</v>
      </c>
      <c r="M165" s="236">
        <f>G165*(1+L165/100)</f>
        <v>0</v>
      </c>
      <c r="N165" s="236">
        <v>1.6000000000000001E-3</v>
      </c>
      <c r="O165" s="236">
        <f>ROUND(E165*N165,2)</f>
        <v>0.1</v>
      </c>
      <c r="P165" s="236">
        <v>0</v>
      </c>
      <c r="Q165" s="236">
        <f>ROUND(E165*P165,2)</f>
        <v>0</v>
      </c>
      <c r="R165" s="236"/>
      <c r="S165" s="236" t="s">
        <v>107</v>
      </c>
      <c r="T165" s="237" t="s">
        <v>108</v>
      </c>
      <c r="U165" s="221">
        <v>0</v>
      </c>
      <c r="V165" s="221">
        <f>ROUND(E165*U165,2)</f>
        <v>0</v>
      </c>
      <c r="W165" s="221"/>
      <c r="X165" s="221" t="s">
        <v>195</v>
      </c>
      <c r="Y165" s="212"/>
      <c r="Z165" s="212"/>
      <c r="AA165" s="212"/>
      <c r="AB165" s="212"/>
      <c r="AC165" s="212"/>
      <c r="AD165" s="212"/>
      <c r="AE165" s="212"/>
      <c r="AF165" s="212"/>
      <c r="AG165" s="212" t="s">
        <v>196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9"/>
      <c r="B166" s="220"/>
      <c r="C166" s="251" t="s">
        <v>111</v>
      </c>
      <c r="D166" s="222"/>
      <c r="E166" s="223"/>
      <c r="F166" s="221"/>
      <c r="G166" s="221"/>
      <c r="H166" s="221"/>
      <c r="I166" s="221"/>
      <c r="J166" s="221"/>
      <c r="K166" s="221"/>
      <c r="L166" s="221"/>
      <c r="M166" s="221"/>
      <c r="N166" s="221"/>
      <c r="O166" s="221"/>
      <c r="P166" s="221"/>
      <c r="Q166" s="221"/>
      <c r="R166" s="221"/>
      <c r="S166" s="221"/>
      <c r="T166" s="221"/>
      <c r="U166" s="221"/>
      <c r="V166" s="221"/>
      <c r="W166" s="221"/>
      <c r="X166" s="221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112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9"/>
      <c r="B167" s="220"/>
      <c r="C167" s="251" t="s">
        <v>240</v>
      </c>
      <c r="D167" s="222"/>
      <c r="E167" s="223"/>
      <c r="F167" s="221"/>
      <c r="G167" s="221"/>
      <c r="H167" s="221"/>
      <c r="I167" s="221"/>
      <c r="J167" s="221"/>
      <c r="K167" s="221"/>
      <c r="L167" s="221"/>
      <c r="M167" s="221"/>
      <c r="N167" s="221"/>
      <c r="O167" s="221"/>
      <c r="P167" s="221"/>
      <c r="Q167" s="221"/>
      <c r="R167" s="221"/>
      <c r="S167" s="221"/>
      <c r="T167" s="221"/>
      <c r="U167" s="221"/>
      <c r="V167" s="221"/>
      <c r="W167" s="221"/>
      <c r="X167" s="221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112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9"/>
      <c r="B168" s="220"/>
      <c r="C168" s="251" t="s">
        <v>241</v>
      </c>
      <c r="D168" s="222"/>
      <c r="E168" s="223">
        <v>65.2</v>
      </c>
      <c r="F168" s="221"/>
      <c r="G168" s="221"/>
      <c r="H168" s="221"/>
      <c r="I168" s="221"/>
      <c r="J168" s="221"/>
      <c r="K168" s="221"/>
      <c r="L168" s="221"/>
      <c r="M168" s="221"/>
      <c r="N168" s="221"/>
      <c r="O168" s="221"/>
      <c r="P168" s="221"/>
      <c r="Q168" s="221"/>
      <c r="R168" s="221"/>
      <c r="S168" s="221"/>
      <c r="T168" s="221"/>
      <c r="U168" s="221"/>
      <c r="V168" s="221"/>
      <c r="W168" s="221"/>
      <c r="X168" s="221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112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ht="22.5" outlineLevel="1" x14ac:dyDescent="0.2">
      <c r="A169" s="231">
        <v>32</v>
      </c>
      <c r="B169" s="232" t="s">
        <v>244</v>
      </c>
      <c r="C169" s="250" t="s">
        <v>245</v>
      </c>
      <c r="D169" s="233" t="s">
        <v>205</v>
      </c>
      <c r="E169" s="234">
        <v>97</v>
      </c>
      <c r="F169" s="235"/>
      <c r="G169" s="236">
        <f>ROUND(E169*F169,2)</f>
        <v>0</v>
      </c>
      <c r="H169" s="235"/>
      <c r="I169" s="236">
        <f>ROUND(E169*H169,2)</f>
        <v>0</v>
      </c>
      <c r="J169" s="235"/>
      <c r="K169" s="236">
        <f>ROUND(E169*J169,2)</f>
        <v>0</v>
      </c>
      <c r="L169" s="236">
        <v>21</v>
      </c>
      <c r="M169" s="236">
        <f>G169*(1+L169/100)</f>
        <v>0</v>
      </c>
      <c r="N169" s="236">
        <v>1E-4</v>
      </c>
      <c r="O169" s="236">
        <f>ROUND(E169*N169,2)</f>
        <v>0.01</v>
      </c>
      <c r="P169" s="236">
        <v>0</v>
      </c>
      <c r="Q169" s="236">
        <f>ROUND(E169*P169,2)</f>
        <v>0</v>
      </c>
      <c r="R169" s="236" t="s">
        <v>206</v>
      </c>
      <c r="S169" s="236" t="s">
        <v>167</v>
      </c>
      <c r="T169" s="237" t="s">
        <v>168</v>
      </c>
      <c r="U169" s="221">
        <v>0.12</v>
      </c>
      <c r="V169" s="221">
        <f>ROUND(E169*U169,2)</f>
        <v>11.64</v>
      </c>
      <c r="W169" s="221"/>
      <c r="X169" s="221" t="s">
        <v>109</v>
      </c>
      <c r="Y169" s="212"/>
      <c r="Z169" s="212"/>
      <c r="AA169" s="212"/>
      <c r="AB169" s="212"/>
      <c r="AC169" s="212"/>
      <c r="AD169" s="212"/>
      <c r="AE169" s="212"/>
      <c r="AF169" s="212"/>
      <c r="AG169" s="212" t="s">
        <v>110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9"/>
      <c r="B170" s="220"/>
      <c r="C170" s="252" t="s">
        <v>246</v>
      </c>
      <c r="D170" s="238"/>
      <c r="E170" s="238"/>
      <c r="F170" s="238"/>
      <c r="G170" s="238"/>
      <c r="H170" s="221"/>
      <c r="I170" s="221"/>
      <c r="J170" s="221"/>
      <c r="K170" s="221"/>
      <c r="L170" s="221"/>
      <c r="M170" s="221"/>
      <c r="N170" s="221"/>
      <c r="O170" s="221"/>
      <c r="P170" s="221"/>
      <c r="Q170" s="221"/>
      <c r="R170" s="221"/>
      <c r="S170" s="221"/>
      <c r="T170" s="221"/>
      <c r="U170" s="221"/>
      <c r="V170" s="221"/>
      <c r="W170" s="221"/>
      <c r="X170" s="221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171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9"/>
      <c r="B171" s="220"/>
      <c r="C171" s="251" t="s">
        <v>111</v>
      </c>
      <c r="D171" s="222"/>
      <c r="E171" s="223"/>
      <c r="F171" s="221"/>
      <c r="G171" s="221"/>
      <c r="H171" s="221"/>
      <c r="I171" s="221"/>
      <c r="J171" s="221"/>
      <c r="K171" s="221"/>
      <c r="L171" s="221"/>
      <c r="M171" s="221"/>
      <c r="N171" s="221"/>
      <c r="O171" s="221"/>
      <c r="P171" s="221"/>
      <c r="Q171" s="221"/>
      <c r="R171" s="221"/>
      <c r="S171" s="221"/>
      <c r="T171" s="221"/>
      <c r="U171" s="221"/>
      <c r="V171" s="221"/>
      <c r="W171" s="221"/>
      <c r="X171" s="221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112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19"/>
      <c r="B172" s="220"/>
      <c r="C172" s="251" t="s">
        <v>247</v>
      </c>
      <c r="D172" s="222"/>
      <c r="E172" s="223"/>
      <c r="F172" s="221"/>
      <c r="G172" s="221"/>
      <c r="H172" s="221"/>
      <c r="I172" s="221"/>
      <c r="J172" s="221"/>
      <c r="K172" s="221"/>
      <c r="L172" s="221"/>
      <c r="M172" s="221"/>
      <c r="N172" s="221"/>
      <c r="O172" s="221"/>
      <c r="P172" s="221"/>
      <c r="Q172" s="221"/>
      <c r="R172" s="221"/>
      <c r="S172" s="221"/>
      <c r="T172" s="221"/>
      <c r="U172" s="221"/>
      <c r="V172" s="221"/>
      <c r="W172" s="221"/>
      <c r="X172" s="221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112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19"/>
      <c r="B173" s="220"/>
      <c r="C173" s="251" t="s">
        <v>248</v>
      </c>
      <c r="D173" s="222"/>
      <c r="E173" s="223">
        <v>97</v>
      </c>
      <c r="F173" s="221"/>
      <c r="G173" s="221"/>
      <c r="H173" s="221"/>
      <c r="I173" s="221"/>
      <c r="J173" s="221"/>
      <c r="K173" s="221"/>
      <c r="L173" s="221"/>
      <c r="M173" s="221"/>
      <c r="N173" s="221"/>
      <c r="O173" s="221"/>
      <c r="P173" s="221"/>
      <c r="Q173" s="221"/>
      <c r="R173" s="221"/>
      <c r="S173" s="221"/>
      <c r="T173" s="221"/>
      <c r="U173" s="221"/>
      <c r="V173" s="221"/>
      <c r="W173" s="221"/>
      <c r="X173" s="221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112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ht="22.5" outlineLevel="1" x14ac:dyDescent="0.2">
      <c r="A174" s="231">
        <v>33</v>
      </c>
      <c r="B174" s="232" t="s">
        <v>249</v>
      </c>
      <c r="C174" s="250" t="s">
        <v>250</v>
      </c>
      <c r="D174" s="233" t="s">
        <v>218</v>
      </c>
      <c r="E174" s="234">
        <v>97</v>
      </c>
      <c r="F174" s="235"/>
      <c r="G174" s="236">
        <f>ROUND(E174*F174,2)</f>
        <v>0</v>
      </c>
      <c r="H174" s="235"/>
      <c r="I174" s="236">
        <f>ROUND(E174*H174,2)</f>
        <v>0</v>
      </c>
      <c r="J174" s="235"/>
      <c r="K174" s="236">
        <f>ROUND(E174*J174,2)</f>
        <v>0</v>
      </c>
      <c r="L174" s="236">
        <v>21</v>
      </c>
      <c r="M174" s="236">
        <f>G174*(1+L174/100)</f>
        <v>0</v>
      </c>
      <c r="N174" s="236">
        <v>2.5999999999999999E-3</v>
      </c>
      <c r="O174" s="236">
        <f>ROUND(E174*N174,2)</f>
        <v>0.25</v>
      </c>
      <c r="P174" s="236">
        <v>0</v>
      </c>
      <c r="Q174" s="236">
        <f>ROUND(E174*P174,2)</f>
        <v>0</v>
      </c>
      <c r="R174" s="236" t="s">
        <v>209</v>
      </c>
      <c r="S174" s="236" t="s">
        <v>167</v>
      </c>
      <c r="T174" s="237" t="s">
        <v>167</v>
      </c>
      <c r="U174" s="221">
        <v>0</v>
      </c>
      <c r="V174" s="221">
        <f>ROUND(E174*U174,2)</f>
        <v>0</v>
      </c>
      <c r="W174" s="221"/>
      <c r="X174" s="221" t="s">
        <v>195</v>
      </c>
      <c r="Y174" s="212"/>
      <c r="Z174" s="212"/>
      <c r="AA174" s="212"/>
      <c r="AB174" s="212"/>
      <c r="AC174" s="212"/>
      <c r="AD174" s="212"/>
      <c r="AE174" s="212"/>
      <c r="AF174" s="212"/>
      <c r="AG174" s="212" t="s">
        <v>196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19"/>
      <c r="B175" s="220"/>
      <c r="C175" s="251" t="s">
        <v>111</v>
      </c>
      <c r="D175" s="222"/>
      <c r="E175" s="223"/>
      <c r="F175" s="221"/>
      <c r="G175" s="221"/>
      <c r="H175" s="221"/>
      <c r="I175" s="221"/>
      <c r="J175" s="221"/>
      <c r="K175" s="221"/>
      <c r="L175" s="221"/>
      <c r="M175" s="221"/>
      <c r="N175" s="221"/>
      <c r="O175" s="221"/>
      <c r="P175" s="221"/>
      <c r="Q175" s="221"/>
      <c r="R175" s="221"/>
      <c r="S175" s="221"/>
      <c r="T175" s="221"/>
      <c r="U175" s="221"/>
      <c r="V175" s="221"/>
      <c r="W175" s="221"/>
      <c r="X175" s="221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112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19"/>
      <c r="B176" s="220"/>
      <c r="C176" s="251" t="s">
        <v>247</v>
      </c>
      <c r="D176" s="222"/>
      <c r="E176" s="223"/>
      <c r="F176" s="221"/>
      <c r="G176" s="221"/>
      <c r="H176" s="221"/>
      <c r="I176" s="221"/>
      <c r="J176" s="221"/>
      <c r="K176" s="221"/>
      <c r="L176" s="221"/>
      <c r="M176" s="221"/>
      <c r="N176" s="221"/>
      <c r="O176" s="221"/>
      <c r="P176" s="221"/>
      <c r="Q176" s="221"/>
      <c r="R176" s="221"/>
      <c r="S176" s="221"/>
      <c r="T176" s="221"/>
      <c r="U176" s="221"/>
      <c r="V176" s="221"/>
      <c r="W176" s="221"/>
      <c r="X176" s="221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112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19"/>
      <c r="B177" s="220"/>
      <c r="C177" s="251" t="s">
        <v>248</v>
      </c>
      <c r="D177" s="222"/>
      <c r="E177" s="223">
        <v>97</v>
      </c>
      <c r="F177" s="221"/>
      <c r="G177" s="221"/>
      <c r="H177" s="221"/>
      <c r="I177" s="221"/>
      <c r="J177" s="221"/>
      <c r="K177" s="221"/>
      <c r="L177" s="221"/>
      <c r="M177" s="221"/>
      <c r="N177" s="221"/>
      <c r="O177" s="221"/>
      <c r="P177" s="221"/>
      <c r="Q177" s="221"/>
      <c r="R177" s="221"/>
      <c r="S177" s="221"/>
      <c r="T177" s="221"/>
      <c r="U177" s="221"/>
      <c r="V177" s="221"/>
      <c r="W177" s="221"/>
      <c r="X177" s="221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112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ht="22.5" outlineLevel="1" x14ac:dyDescent="0.2">
      <c r="A178" s="231">
        <v>34</v>
      </c>
      <c r="B178" s="232" t="s">
        <v>251</v>
      </c>
      <c r="C178" s="250" t="s">
        <v>252</v>
      </c>
      <c r="D178" s="233" t="s">
        <v>218</v>
      </c>
      <c r="E178" s="234">
        <v>17</v>
      </c>
      <c r="F178" s="235"/>
      <c r="G178" s="236">
        <f>ROUND(E178*F178,2)</f>
        <v>0</v>
      </c>
      <c r="H178" s="235"/>
      <c r="I178" s="236">
        <f>ROUND(E178*H178,2)</f>
        <v>0</v>
      </c>
      <c r="J178" s="235"/>
      <c r="K178" s="236">
        <f>ROUND(E178*J178,2)</f>
        <v>0</v>
      </c>
      <c r="L178" s="236">
        <v>21</v>
      </c>
      <c r="M178" s="236">
        <f>G178*(1+L178/100)</f>
        <v>0</v>
      </c>
      <c r="N178" s="236">
        <v>0</v>
      </c>
      <c r="O178" s="236">
        <f>ROUND(E178*N178,2)</f>
        <v>0</v>
      </c>
      <c r="P178" s="236">
        <v>0</v>
      </c>
      <c r="Q178" s="236">
        <f>ROUND(E178*P178,2)</f>
        <v>0</v>
      </c>
      <c r="R178" s="236"/>
      <c r="S178" s="236" t="s">
        <v>107</v>
      </c>
      <c r="T178" s="237" t="s">
        <v>108</v>
      </c>
      <c r="U178" s="221">
        <v>0</v>
      </c>
      <c r="V178" s="221">
        <f>ROUND(E178*U178,2)</f>
        <v>0</v>
      </c>
      <c r="W178" s="221"/>
      <c r="X178" s="221" t="s">
        <v>109</v>
      </c>
      <c r="Y178" s="212"/>
      <c r="Z178" s="212"/>
      <c r="AA178" s="212"/>
      <c r="AB178" s="212"/>
      <c r="AC178" s="212"/>
      <c r="AD178" s="212"/>
      <c r="AE178" s="212"/>
      <c r="AF178" s="212"/>
      <c r="AG178" s="212" t="s">
        <v>110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9"/>
      <c r="B179" s="220"/>
      <c r="C179" s="251" t="s">
        <v>111</v>
      </c>
      <c r="D179" s="222"/>
      <c r="E179" s="223"/>
      <c r="F179" s="221"/>
      <c r="G179" s="221"/>
      <c r="H179" s="221"/>
      <c r="I179" s="221"/>
      <c r="J179" s="221"/>
      <c r="K179" s="221"/>
      <c r="L179" s="221"/>
      <c r="M179" s="221"/>
      <c r="N179" s="221"/>
      <c r="O179" s="221"/>
      <c r="P179" s="221"/>
      <c r="Q179" s="221"/>
      <c r="R179" s="221"/>
      <c r="S179" s="221"/>
      <c r="T179" s="221"/>
      <c r="U179" s="221"/>
      <c r="V179" s="221"/>
      <c r="W179" s="221"/>
      <c r="X179" s="221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112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9"/>
      <c r="B180" s="220"/>
      <c r="C180" s="251" t="s">
        <v>253</v>
      </c>
      <c r="D180" s="222"/>
      <c r="E180" s="223"/>
      <c r="F180" s="221"/>
      <c r="G180" s="221"/>
      <c r="H180" s="221"/>
      <c r="I180" s="221"/>
      <c r="J180" s="221"/>
      <c r="K180" s="221"/>
      <c r="L180" s="221"/>
      <c r="M180" s="221"/>
      <c r="N180" s="221"/>
      <c r="O180" s="221"/>
      <c r="P180" s="221"/>
      <c r="Q180" s="221"/>
      <c r="R180" s="221"/>
      <c r="S180" s="221"/>
      <c r="T180" s="221"/>
      <c r="U180" s="221"/>
      <c r="V180" s="221"/>
      <c r="W180" s="221"/>
      <c r="X180" s="221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112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19"/>
      <c r="B181" s="220"/>
      <c r="C181" s="251" t="s">
        <v>254</v>
      </c>
      <c r="D181" s="222"/>
      <c r="E181" s="223"/>
      <c r="F181" s="221"/>
      <c r="G181" s="221"/>
      <c r="H181" s="221"/>
      <c r="I181" s="221"/>
      <c r="J181" s="221"/>
      <c r="K181" s="221"/>
      <c r="L181" s="221"/>
      <c r="M181" s="221"/>
      <c r="N181" s="221"/>
      <c r="O181" s="221"/>
      <c r="P181" s="221"/>
      <c r="Q181" s="221"/>
      <c r="R181" s="221"/>
      <c r="S181" s="221"/>
      <c r="T181" s="221"/>
      <c r="U181" s="221"/>
      <c r="V181" s="221"/>
      <c r="W181" s="221"/>
      <c r="X181" s="221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112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9"/>
      <c r="B182" s="220"/>
      <c r="C182" s="251" t="s">
        <v>255</v>
      </c>
      <c r="D182" s="222"/>
      <c r="E182" s="223">
        <v>17</v>
      </c>
      <c r="F182" s="221"/>
      <c r="G182" s="221"/>
      <c r="H182" s="221"/>
      <c r="I182" s="221"/>
      <c r="J182" s="221"/>
      <c r="K182" s="221"/>
      <c r="L182" s="221"/>
      <c r="M182" s="221"/>
      <c r="N182" s="221"/>
      <c r="O182" s="221"/>
      <c r="P182" s="221"/>
      <c r="Q182" s="221"/>
      <c r="R182" s="221"/>
      <c r="S182" s="221"/>
      <c r="T182" s="221"/>
      <c r="U182" s="221"/>
      <c r="V182" s="221"/>
      <c r="W182" s="221"/>
      <c r="X182" s="221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112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31">
        <v>35</v>
      </c>
      <c r="B183" s="232" t="s">
        <v>256</v>
      </c>
      <c r="C183" s="250" t="s">
        <v>257</v>
      </c>
      <c r="D183" s="233" t="s">
        <v>218</v>
      </c>
      <c r="E183" s="234">
        <v>7</v>
      </c>
      <c r="F183" s="235"/>
      <c r="G183" s="236">
        <f>ROUND(E183*F183,2)</f>
        <v>0</v>
      </c>
      <c r="H183" s="235"/>
      <c r="I183" s="236">
        <f>ROUND(E183*H183,2)</f>
        <v>0</v>
      </c>
      <c r="J183" s="235"/>
      <c r="K183" s="236">
        <f>ROUND(E183*J183,2)</f>
        <v>0</v>
      </c>
      <c r="L183" s="236">
        <v>21</v>
      </c>
      <c r="M183" s="236">
        <f>G183*(1+L183/100)</f>
        <v>0</v>
      </c>
      <c r="N183" s="236">
        <v>3.4000000000000002E-4</v>
      </c>
      <c r="O183" s="236">
        <f>ROUND(E183*N183,2)</f>
        <v>0</v>
      </c>
      <c r="P183" s="236">
        <v>0</v>
      </c>
      <c r="Q183" s="236">
        <f>ROUND(E183*P183,2)</f>
        <v>0</v>
      </c>
      <c r="R183" s="236"/>
      <c r="S183" s="236" t="s">
        <v>107</v>
      </c>
      <c r="T183" s="237" t="s">
        <v>108</v>
      </c>
      <c r="U183" s="221">
        <v>0</v>
      </c>
      <c r="V183" s="221">
        <f>ROUND(E183*U183,2)</f>
        <v>0</v>
      </c>
      <c r="W183" s="221"/>
      <c r="X183" s="221" t="s">
        <v>195</v>
      </c>
      <c r="Y183" s="212"/>
      <c r="Z183" s="212"/>
      <c r="AA183" s="212"/>
      <c r="AB183" s="212"/>
      <c r="AC183" s="212"/>
      <c r="AD183" s="212"/>
      <c r="AE183" s="212"/>
      <c r="AF183" s="212"/>
      <c r="AG183" s="212" t="s">
        <v>196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9"/>
      <c r="B184" s="220"/>
      <c r="C184" s="251" t="s">
        <v>111</v>
      </c>
      <c r="D184" s="222"/>
      <c r="E184" s="223"/>
      <c r="F184" s="221"/>
      <c r="G184" s="221"/>
      <c r="H184" s="221"/>
      <c r="I184" s="221"/>
      <c r="J184" s="221"/>
      <c r="K184" s="221"/>
      <c r="L184" s="221"/>
      <c r="M184" s="221"/>
      <c r="N184" s="221"/>
      <c r="O184" s="221"/>
      <c r="P184" s="221"/>
      <c r="Q184" s="221"/>
      <c r="R184" s="221"/>
      <c r="S184" s="221"/>
      <c r="T184" s="221"/>
      <c r="U184" s="221"/>
      <c r="V184" s="221"/>
      <c r="W184" s="221"/>
      <c r="X184" s="221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112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19"/>
      <c r="B185" s="220"/>
      <c r="C185" s="251" t="s">
        <v>253</v>
      </c>
      <c r="D185" s="222"/>
      <c r="E185" s="223"/>
      <c r="F185" s="221"/>
      <c r="G185" s="221"/>
      <c r="H185" s="221"/>
      <c r="I185" s="221"/>
      <c r="J185" s="221"/>
      <c r="K185" s="221"/>
      <c r="L185" s="221"/>
      <c r="M185" s="221"/>
      <c r="N185" s="221"/>
      <c r="O185" s="221"/>
      <c r="P185" s="221"/>
      <c r="Q185" s="221"/>
      <c r="R185" s="221"/>
      <c r="S185" s="221"/>
      <c r="T185" s="221"/>
      <c r="U185" s="221"/>
      <c r="V185" s="221"/>
      <c r="W185" s="221"/>
      <c r="X185" s="221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112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9"/>
      <c r="B186" s="220"/>
      <c r="C186" s="251" t="s">
        <v>258</v>
      </c>
      <c r="D186" s="222"/>
      <c r="E186" s="223">
        <v>7</v>
      </c>
      <c r="F186" s="221"/>
      <c r="G186" s="221"/>
      <c r="H186" s="221"/>
      <c r="I186" s="221"/>
      <c r="J186" s="221"/>
      <c r="K186" s="221"/>
      <c r="L186" s="221"/>
      <c r="M186" s="221"/>
      <c r="N186" s="221"/>
      <c r="O186" s="221"/>
      <c r="P186" s="221"/>
      <c r="Q186" s="221"/>
      <c r="R186" s="221"/>
      <c r="S186" s="221"/>
      <c r="T186" s="221"/>
      <c r="U186" s="221"/>
      <c r="V186" s="221"/>
      <c r="W186" s="221"/>
      <c r="X186" s="221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112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31">
        <v>36</v>
      </c>
      <c r="B187" s="232" t="s">
        <v>259</v>
      </c>
      <c r="C187" s="250" t="s">
        <v>260</v>
      </c>
      <c r="D187" s="233" t="s">
        <v>218</v>
      </c>
      <c r="E187" s="234">
        <v>10</v>
      </c>
      <c r="F187" s="235"/>
      <c r="G187" s="236">
        <f>ROUND(E187*F187,2)</f>
        <v>0</v>
      </c>
      <c r="H187" s="235"/>
      <c r="I187" s="236">
        <f>ROUND(E187*H187,2)</f>
        <v>0</v>
      </c>
      <c r="J187" s="235"/>
      <c r="K187" s="236">
        <f>ROUND(E187*J187,2)</f>
        <v>0</v>
      </c>
      <c r="L187" s="236">
        <v>21</v>
      </c>
      <c r="M187" s="236">
        <f>G187*(1+L187/100)</f>
        <v>0</v>
      </c>
      <c r="N187" s="236">
        <v>2.7999999999999998E-4</v>
      </c>
      <c r="O187" s="236">
        <f>ROUND(E187*N187,2)</f>
        <v>0</v>
      </c>
      <c r="P187" s="236">
        <v>0</v>
      </c>
      <c r="Q187" s="236">
        <f>ROUND(E187*P187,2)</f>
        <v>0</v>
      </c>
      <c r="R187" s="236"/>
      <c r="S187" s="236" t="s">
        <v>107</v>
      </c>
      <c r="T187" s="237" t="s">
        <v>108</v>
      </c>
      <c r="U187" s="221">
        <v>0</v>
      </c>
      <c r="V187" s="221">
        <f>ROUND(E187*U187,2)</f>
        <v>0</v>
      </c>
      <c r="W187" s="221"/>
      <c r="X187" s="221" t="s">
        <v>195</v>
      </c>
      <c r="Y187" s="212"/>
      <c r="Z187" s="212"/>
      <c r="AA187" s="212"/>
      <c r="AB187" s="212"/>
      <c r="AC187" s="212"/>
      <c r="AD187" s="212"/>
      <c r="AE187" s="212"/>
      <c r="AF187" s="212"/>
      <c r="AG187" s="212" t="s">
        <v>196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9"/>
      <c r="B188" s="220"/>
      <c r="C188" s="251" t="s">
        <v>254</v>
      </c>
      <c r="D188" s="222"/>
      <c r="E188" s="223"/>
      <c r="F188" s="221"/>
      <c r="G188" s="221"/>
      <c r="H188" s="221"/>
      <c r="I188" s="221"/>
      <c r="J188" s="221"/>
      <c r="K188" s="221"/>
      <c r="L188" s="221"/>
      <c r="M188" s="221"/>
      <c r="N188" s="221"/>
      <c r="O188" s="221"/>
      <c r="P188" s="221"/>
      <c r="Q188" s="221"/>
      <c r="R188" s="221"/>
      <c r="S188" s="221"/>
      <c r="T188" s="221"/>
      <c r="U188" s="221"/>
      <c r="V188" s="221"/>
      <c r="W188" s="221"/>
      <c r="X188" s="221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112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19"/>
      <c r="B189" s="220"/>
      <c r="C189" s="251" t="s">
        <v>261</v>
      </c>
      <c r="D189" s="222"/>
      <c r="E189" s="223">
        <v>10</v>
      </c>
      <c r="F189" s="221"/>
      <c r="G189" s="221"/>
      <c r="H189" s="221"/>
      <c r="I189" s="221"/>
      <c r="J189" s="221"/>
      <c r="K189" s="221"/>
      <c r="L189" s="221"/>
      <c r="M189" s="221"/>
      <c r="N189" s="221"/>
      <c r="O189" s="221"/>
      <c r="P189" s="221"/>
      <c r="Q189" s="221"/>
      <c r="R189" s="221"/>
      <c r="S189" s="221"/>
      <c r="T189" s="221"/>
      <c r="U189" s="221"/>
      <c r="V189" s="221"/>
      <c r="W189" s="221"/>
      <c r="X189" s="221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112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ht="22.5" outlineLevel="1" x14ac:dyDescent="0.2">
      <c r="A190" s="231">
        <v>37</v>
      </c>
      <c r="B190" s="232" t="s">
        <v>262</v>
      </c>
      <c r="C190" s="250" t="s">
        <v>263</v>
      </c>
      <c r="D190" s="233" t="s">
        <v>218</v>
      </c>
      <c r="E190" s="234">
        <v>7</v>
      </c>
      <c r="F190" s="235"/>
      <c r="G190" s="236">
        <f>ROUND(E190*F190,2)</f>
        <v>0</v>
      </c>
      <c r="H190" s="235"/>
      <c r="I190" s="236">
        <f>ROUND(E190*H190,2)</f>
        <v>0</v>
      </c>
      <c r="J190" s="235"/>
      <c r="K190" s="236">
        <f>ROUND(E190*J190,2)</f>
        <v>0</v>
      </c>
      <c r="L190" s="236">
        <v>21</v>
      </c>
      <c r="M190" s="236">
        <f>G190*(1+L190/100)</f>
        <v>0</v>
      </c>
      <c r="N190" s="236">
        <v>0</v>
      </c>
      <c r="O190" s="236">
        <f>ROUND(E190*N190,2)</f>
        <v>0</v>
      </c>
      <c r="P190" s="236">
        <v>0</v>
      </c>
      <c r="Q190" s="236">
        <f>ROUND(E190*P190,2)</f>
        <v>0</v>
      </c>
      <c r="R190" s="236"/>
      <c r="S190" s="236" t="s">
        <v>107</v>
      </c>
      <c r="T190" s="237" t="s">
        <v>108</v>
      </c>
      <c r="U190" s="221">
        <v>0</v>
      </c>
      <c r="V190" s="221">
        <f>ROUND(E190*U190,2)</f>
        <v>0</v>
      </c>
      <c r="W190" s="221"/>
      <c r="X190" s="221" t="s">
        <v>109</v>
      </c>
      <c r="Y190" s="212"/>
      <c r="Z190" s="212"/>
      <c r="AA190" s="212"/>
      <c r="AB190" s="212"/>
      <c r="AC190" s="212"/>
      <c r="AD190" s="212"/>
      <c r="AE190" s="212"/>
      <c r="AF190" s="212"/>
      <c r="AG190" s="212" t="s">
        <v>110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9"/>
      <c r="B191" s="220"/>
      <c r="C191" s="251" t="s">
        <v>111</v>
      </c>
      <c r="D191" s="222"/>
      <c r="E191" s="223"/>
      <c r="F191" s="221"/>
      <c r="G191" s="221"/>
      <c r="H191" s="221"/>
      <c r="I191" s="221"/>
      <c r="J191" s="221"/>
      <c r="K191" s="221"/>
      <c r="L191" s="221"/>
      <c r="M191" s="221"/>
      <c r="N191" s="221"/>
      <c r="O191" s="221"/>
      <c r="P191" s="221"/>
      <c r="Q191" s="221"/>
      <c r="R191" s="221"/>
      <c r="S191" s="221"/>
      <c r="T191" s="221"/>
      <c r="U191" s="221"/>
      <c r="V191" s="221"/>
      <c r="W191" s="221"/>
      <c r="X191" s="221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112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9"/>
      <c r="B192" s="220"/>
      <c r="C192" s="251" t="s">
        <v>253</v>
      </c>
      <c r="D192" s="222"/>
      <c r="E192" s="223"/>
      <c r="F192" s="221"/>
      <c r="G192" s="221"/>
      <c r="H192" s="221"/>
      <c r="I192" s="221"/>
      <c r="J192" s="221"/>
      <c r="K192" s="221"/>
      <c r="L192" s="221"/>
      <c r="M192" s="221"/>
      <c r="N192" s="221"/>
      <c r="O192" s="221"/>
      <c r="P192" s="221"/>
      <c r="Q192" s="221"/>
      <c r="R192" s="221"/>
      <c r="S192" s="221"/>
      <c r="T192" s="221"/>
      <c r="U192" s="221"/>
      <c r="V192" s="221"/>
      <c r="W192" s="221"/>
      <c r="X192" s="221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112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19"/>
      <c r="B193" s="220"/>
      <c r="C193" s="251" t="s">
        <v>258</v>
      </c>
      <c r="D193" s="222"/>
      <c r="E193" s="223">
        <v>7</v>
      </c>
      <c r="F193" s="221"/>
      <c r="G193" s="221"/>
      <c r="H193" s="221"/>
      <c r="I193" s="221"/>
      <c r="J193" s="221"/>
      <c r="K193" s="221"/>
      <c r="L193" s="221"/>
      <c r="M193" s="221"/>
      <c r="N193" s="221"/>
      <c r="O193" s="221"/>
      <c r="P193" s="221"/>
      <c r="Q193" s="221"/>
      <c r="R193" s="221"/>
      <c r="S193" s="221"/>
      <c r="T193" s="221"/>
      <c r="U193" s="221"/>
      <c r="V193" s="221"/>
      <c r="W193" s="221"/>
      <c r="X193" s="221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112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31">
        <v>38</v>
      </c>
      <c r="B194" s="232" t="s">
        <v>264</v>
      </c>
      <c r="C194" s="250" t="s">
        <v>265</v>
      </c>
      <c r="D194" s="233" t="s">
        <v>218</v>
      </c>
      <c r="E194" s="234">
        <v>7</v>
      </c>
      <c r="F194" s="235"/>
      <c r="G194" s="236">
        <f>ROUND(E194*F194,2)</f>
        <v>0</v>
      </c>
      <c r="H194" s="235"/>
      <c r="I194" s="236">
        <f>ROUND(E194*H194,2)</f>
        <v>0</v>
      </c>
      <c r="J194" s="235"/>
      <c r="K194" s="236">
        <f>ROUND(E194*J194,2)</f>
        <v>0</v>
      </c>
      <c r="L194" s="236">
        <v>21</v>
      </c>
      <c r="M194" s="236">
        <f>G194*(1+L194/100)</f>
        <v>0</v>
      </c>
      <c r="N194" s="236">
        <v>6.2E-4</v>
      </c>
      <c r="O194" s="236">
        <f>ROUND(E194*N194,2)</f>
        <v>0</v>
      </c>
      <c r="P194" s="236">
        <v>0</v>
      </c>
      <c r="Q194" s="236">
        <f>ROUND(E194*P194,2)</f>
        <v>0</v>
      </c>
      <c r="R194" s="236"/>
      <c r="S194" s="236" t="s">
        <v>107</v>
      </c>
      <c r="T194" s="237" t="s">
        <v>108</v>
      </c>
      <c r="U194" s="221">
        <v>0</v>
      </c>
      <c r="V194" s="221">
        <f>ROUND(E194*U194,2)</f>
        <v>0</v>
      </c>
      <c r="W194" s="221"/>
      <c r="X194" s="221" t="s">
        <v>195</v>
      </c>
      <c r="Y194" s="212"/>
      <c r="Z194" s="212"/>
      <c r="AA194" s="212"/>
      <c r="AB194" s="212"/>
      <c r="AC194" s="212"/>
      <c r="AD194" s="212"/>
      <c r="AE194" s="212"/>
      <c r="AF194" s="212"/>
      <c r="AG194" s="212" t="s">
        <v>196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19"/>
      <c r="B195" s="220"/>
      <c r="C195" s="251" t="s">
        <v>111</v>
      </c>
      <c r="D195" s="222"/>
      <c r="E195" s="223"/>
      <c r="F195" s="221"/>
      <c r="G195" s="221"/>
      <c r="H195" s="221"/>
      <c r="I195" s="221"/>
      <c r="J195" s="221"/>
      <c r="K195" s="221"/>
      <c r="L195" s="221"/>
      <c r="M195" s="221"/>
      <c r="N195" s="221"/>
      <c r="O195" s="221"/>
      <c r="P195" s="221"/>
      <c r="Q195" s="221"/>
      <c r="R195" s="221"/>
      <c r="S195" s="221"/>
      <c r="T195" s="221"/>
      <c r="U195" s="221"/>
      <c r="V195" s="221"/>
      <c r="W195" s="221"/>
      <c r="X195" s="221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112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9"/>
      <c r="B196" s="220"/>
      <c r="C196" s="251" t="s">
        <v>253</v>
      </c>
      <c r="D196" s="222"/>
      <c r="E196" s="223"/>
      <c r="F196" s="221"/>
      <c r="G196" s="221"/>
      <c r="H196" s="221"/>
      <c r="I196" s="221"/>
      <c r="J196" s="221"/>
      <c r="K196" s="221"/>
      <c r="L196" s="221"/>
      <c r="M196" s="221"/>
      <c r="N196" s="221"/>
      <c r="O196" s="221"/>
      <c r="P196" s="221"/>
      <c r="Q196" s="221"/>
      <c r="R196" s="221"/>
      <c r="S196" s="221"/>
      <c r="T196" s="221"/>
      <c r="U196" s="221"/>
      <c r="V196" s="221"/>
      <c r="W196" s="221"/>
      <c r="X196" s="221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112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9"/>
      <c r="B197" s="220"/>
      <c r="C197" s="251" t="s">
        <v>258</v>
      </c>
      <c r="D197" s="222"/>
      <c r="E197" s="223">
        <v>7</v>
      </c>
      <c r="F197" s="221"/>
      <c r="G197" s="221"/>
      <c r="H197" s="221"/>
      <c r="I197" s="221"/>
      <c r="J197" s="221"/>
      <c r="K197" s="221"/>
      <c r="L197" s="221"/>
      <c r="M197" s="221"/>
      <c r="N197" s="221"/>
      <c r="O197" s="221"/>
      <c r="P197" s="221"/>
      <c r="Q197" s="221"/>
      <c r="R197" s="221"/>
      <c r="S197" s="221"/>
      <c r="T197" s="221"/>
      <c r="U197" s="221"/>
      <c r="V197" s="221"/>
      <c r="W197" s="221"/>
      <c r="X197" s="221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112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x14ac:dyDescent="0.2">
      <c r="A198" s="225" t="s">
        <v>102</v>
      </c>
      <c r="B198" s="226" t="s">
        <v>64</v>
      </c>
      <c r="C198" s="249" t="s">
        <v>65</v>
      </c>
      <c r="D198" s="227"/>
      <c r="E198" s="228"/>
      <c r="F198" s="229"/>
      <c r="G198" s="229">
        <f>SUMIF(AG199:AG200,"&lt;&gt;NOR",G199:G200)</f>
        <v>0</v>
      </c>
      <c r="H198" s="229"/>
      <c r="I198" s="229">
        <f>SUM(I199:I200)</f>
        <v>0</v>
      </c>
      <c r="J198" s="229"/>
      <c r="K198" s="229">
        <f>SUM(K199:K200)</f>
        <v>0</v>
      </c>
      <c r="L198" s="229"/>
      <c r="M198" s="229">
        <f>SUM(M199:M200)</f>
        <v>0</v>
      </c>
      <c r="N198" s="229"/>
      <c r="O198" s="229">
        <f>SUM(O199:O200)</f>
        <v>0</v>
      </c>
      <c r="P198" s="229"/>
      <c r="Q198" s="229">
        <f>SUM(Q199:Q200)</f>
        <v>0</v>
      </c>
      <c r="R198" s="229"/>
      <c r="S198" s="229"/>
      <c r="T198" s="230"/>
      <c r="U198" s="224"/>
      <c r="V198" s="224">
        <f>SUM(V199:V200)</f>
        <v>0</v>
      </c>
      <c r="W198" s="224"/>
      <c r="X198" s="224"/>
      <c r="AG198" t="s">
        <v>103</v>
      </c>
    </row>
    <row r="199" spans="1:60" ht="22.5" outlineLevel="1" x14ac:dyDescent="0.2">
      <c r="A199" s="241">
        <v>39</v>
      </c>
      <c r="B199" s="242" t="s">
        <v>266</v>
      </c>
      <c r="C199" s="254" t="s">
        <v>267</v>
      </c>
      <c r="D199" s="243" t="s">
        <v>162</v>
      </c>
      <c r="E199" s="244">
        <v>14.212</v>
      </c>
      <c r="F199" s="245"/>
      <c r="G199" s="246">
        <f>ROUND(E199*F199,2)</f>
        <v>0</v>
      </c>
      <c r="H199" s="245"/>
      <c r="I199" s="246">
        <f>ROUND(E199*H199,2)</f>
        <v>0</v>
      </c>
      <c r="J199" s="245"/>
      <c r="K199" s="246">
        <f>ROUND(E199*J199,2)</f>
        <v>0</v>
      </c>
      <c r="L199" s="246">
        <v>21</v>
      </c>
      <c r="M199" s="246">
        <f>G199*(1+L199/100)</f>
        <v>0</v>
      </c>
      <c r="N199" s="246">
        <v>0</v>
      </c>
      <c r="O199" s="246">
        <f>ROUND(E199*N199,2)</f>
        <v>0</v>
      </c>
      <c r="P199" s="246">
        <v>0</v>
      </c>
      <c r="Q199" s="246">
        <f>ROUND(E199*P199,2)</f>
        <v>0</v>
      </c>
      <c r="R199" s="246"/>
      <c r="S199" s="246" t="s">
        <v>107</v>
      </c>
      <c r="T199" s="247" t="s">
        <v>108</v>
      </c>
      <c r="U199" s="221">
        <v>0</v>
      </c>
      <c r="V199" s="221">
        <f>ROUND(E199*U199,2)</f>
        <v>0</v>
      </c>
      <c r="W199" s="221"/>
      <c r="X199" s="221" t="s">
        <v>109</v>
      </c>
      <c r="Y199" s="212"/>
      <c r="Z199" s="212"/>
      <c r="AA199" s="212"/>
      <c r="AB199" s="212"/>
      <c r="AC199" s="212"/>
      <c r="AD199" s="212"/>
      <c r="AE199" s="212"/>
      <c r="AF199" s="212"/>
      <c r="AG199" s="212" t="s">
        <v>110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ht="22.5" outlineLevel="1" x14ac:dyDescent="0.2">
      <c r="A200" s="241">
        <v>40</v>
      </c>
      <c r="B200" s="242" t="s">
        <v>268</v>
      </c>
      <c r="C200" s="254" t="s">
        <v>269</v>
      </c>
      <c r="D200" s="243" t="s">
        <v>162</v>
      </c>
      <c r="E200" s="244">
        <v>289.37</v>
      </c>
      <c r="F200" s="245"/>
      <c r="G200" s="246">
        <f>ROUND(E200*F200,2)</f>
        <v>0</v>
      </c>
      <c r="H200" s="245"/>
      <c r="I200" s="246">
        <f>ROUND(E200*H200,2)</f>
        <v>0</v>
      </c>
      <c r="J200" s="245"/>
      <c r="K200" s="246">
        <f>ROUND(E200*J200,2)</f>
        <v>0</v>
      </c>
      <c r="L200" s="246">
        <v>21</v>
      </c>
      <c r="M200" s="246">
        <f>G200*(1+L200/100)</f>
        <v>0</v>
      </c>
      <c r="N200" s="246">
        <v>0</v>
      </c>
      <c r="O200" s="246">
        <f>ROUND(E200*N200,2)</f>
        <v>0</v>
      </c>
      <c r="P200" s="246">
        <v>0</v>
      </c>
      <c r="Q200" s="246">
        <f>ROUND(E200*P200,2)</f>
        <v>0</v>
      </c>
      <c r="R200" s="246"/>
      <c r="S200" s="246" t="s">
        <v>107</v>
      </c>
      <c r="T200" s="247" t="s">
        <v>108</v>
      </c>
      <c r="U200" s="221">
        <v>0</v>
      </c>
      <c r="V200" s="221">
        <f>ROUND(E200*U200,2)</f>
        <v>0</v>
      </c>
      <c r="W200" s="221"/>
      <c r="X200" s="221" t="s">
        <v>109</v>
      </c>
      <c r="Y200" s="212"/>
      <c r="Z200" s="212"/>
      <c r="AA200" s="212"/>
      <c r="AB200" s="212"/>
      <c r="AC200" s="212"/>
      <c r="AD200" s="212"/>
      <c r="AE200" s="212"/>
      <c r="AF200" s="212"/>
      <c r="AG200" s="212" t="s">
        <v>110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x14ac:dyDescent="0.2">
      <c r="A201" s="225" t="s">
        <v>102</v>
      </c>
      <c r="B201" s="226" t="s">
        <v>70</v>
      </c>
      <c r="C201" s="249" t="s">
        <v>71</v>
      </c>
      <c r="D201" s="227"/>
      <c r="E201" s="228"/>
      <c r="F201" s="229"/>
      <c r="G201" s="229">
        <f>SUMIF(AG202:AG206,"&lt;&gt;NOR",G202:G206)</f>
        <v>0</v>
      </c>
      <c r="H201" s="229"/>
      <c r="I201" s="229">
        <f>SUM(I202:I206)</f>
        <v>0</v>
      </c>
      <c r="J201" s="229"/>
      <c r="K201" s="229">
        <f>SUM(K202:K206)</f>
        <v>0</v>
      </c>
      <c r="L201" s="229"/>
      <c r="M201" s="229">
        <f>SUM(M202:M206)</f>
        <v>0</v>
      </c>
      <c r="N201" s="229"/>
      <c r="O201" s="229">
        <f>SUM(O202:O206)</f>
        <v>0.01</v>
      </c>
      <c r="P201" s="229"/>
      <c r="Q201" s="229">
        <f>SUM(Q202:Q206)</f>
        <v>0</v>
      </c>
      <c r="R201" s="229"/>
      <c r="S201" s="229"/>
      <c r="T201" s="230"/>
      <c r="U201" s="224"/>
      <c r="V201" s="224">
        <f>SUM(V202:V206)</f>
        <v>0</v>
      </c>
      <c r="W201" s="224"/>
      <c r="X201" s="224"/>
      <c r="AG201" t="s">
        <v>103</v>
      </c>
    </row>
    <row r="202" spans="1:60" outlineLevel="1" x14ac:dyDescent="0.2">
      <c r="A202" s="231">
        <v>41</v>
      </c>
      <c r="B202" s="232" t="s">
        <v>270</v>
      </c>
      <c r="C202" s="250" t="s">
        <v>271</v>
      </c>
      <c r="D202" s="233" t="s">
        <v>218</v>
      </c>
      <c r="E202" s="234">
        <v>7</v>
      </c>
      <c r="F202" s="235"/>
      <c r="G202" s="236">
        <f>ROUND(E202*F202,2)</f>
        <v>0</v>
      </c>
      <c r="H202" s="235"/>
      <c r="I202" s="236">
        <f>ROUND(E202*H202,2)</f>
        <v>0</v>
      </c>
      <c r="J202" s="235"/>
      <c r="K202" s="236">
        <f>ROUND(E202*J202,2)</f>
        <v>0</v>
      </c>
      <c r="L202" s="236">
        <v>21</v>
      </c>
      <c r="M202" s="236">
        <f>G202*(1+L202/100)</f>
        <v>0</v>
      </c>
      <c r="N202" s="236">
        <v>1.5E-3</v>
      </c>
      <c r="O202" s="236">
        <f>ROUND(E202*N202,2)</f>
        <v>0.01</v>
      </c>
      <c r="P202" s="236">
        <v>0</v>
      </c>
      <c r="Q202" s="236">
        <f>ROUND(E202*P202,2)</f>
        <v>0</v>
      </c>
      <c r="R202" s="236"/>
      <c r="S202" s="236" t="s">
        <v>107</v>
      </c>
      <c r="T202" s="237" t="s">
        <v>108</v>
      </c>
      <c r="U202" s="221">
        <v>0</v>
      </c>
      <c r="V202" s="221">
        <f>ROUND(E202*U202,2)</f>
        <v>0</v>
      </c>
      <c r="W202" s="221"/>
      <c r="X202" s="221" t="s">
        <v>109</v>
      </c>
      <c r="Y202" s="212"/>
      <c r="Z202" s="212"/>
      <c r="AA202" s="212"/>
      <c r="AB202" s="212"/>
      <c r="AC202" s="212"/>
      <c r="AD202" s="212"/>
      <c r="AE202" s="212"/>
      <c r="AF202" s="212"/>
      <c r="AG202" s="212" t="s">
        <v>272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19"/>
      <c r="B203" s="220"/>
      <c r="C203" s="251" t="s">
        <v>111</v>
      </c>
      <c r="D203" s="222"/>
      <c r="E203" s="223"/>
      <c r="F203" s="221"/>
      <c r="G203" s="221"/>
      <c r="H203" s="221"/>
      <c r="I203" s="221"/>
      <c r="J203" s="221"/>
      <c r="K203" s="221"/>
      <c r="L203" s="221"/>
      <c r="M203" s="221"/>
      <c r="N203" s="221"/>
      <c r="O203" s="221"/>
      <c r="P203" s="221"/>
      <c r="Q203" s="221"/>
      <c r="R203" s="221"/>
      <c r="S203" s="221"/>
      <c r="T203" s="221"/>
      <c r="U203" s="221"/>
      <c r="V203" s="221"/>
      <c r="W203" s="221"/>
      <c r="X203" s="221"/>
      <c r="Y203" s="212"/>
      <c r="Z203" s="212"/>
      <c r="AA203" s="212"/>
      <c r="AB203" s="212"/>
      <c r="AC203" s="212"/>
      <c r="AD203" s="212"/>
      <c r="AE203" s="212"/>
      <c r="AF203" s="212"/>
      <c r="AG203" s="212" t="s">
        <v>112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19"/>
      <c r="B204" s="220"/>
      <c r="C204" s="251" t="s">
        <v>253</v>
      </c>
      <c r="D204" s="222"/>
      <c r="E204" s="223"/>
      <c r="F204" s="221"/>
      <c r="G204" s="221"/>
      <c r="H204" s="221"/>
      <c r="I204" s="221"/>
      <c r="J204" s="221"/>
      <c r="K204" s="221"/>
      <c r="L204" s="221"/>
      <c r="M204" s="221"/>
      <c r="N204" s="221"/>
      <c r="O204" s="221"/>
      <c r="P204" s="221"/>
      <c r="Q204" s="221"/>
      <c r="R204" s="221"/>
      <c r="S204" s="221"/>
      <c r="T204" s="221"/>
      <c r="U204" s="221"/>
      <c r="V204" s="221"/>
      <c r="W204" s="221"/>
      <c r="X204" s="221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112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9"/>
      <c r="B205" s="220"/>
      <c r="C205" s="251" t="s">
        <v>258</v>
      </c>
      <c r="D205" s="222"/>
      <c r="E205" s="223">
        <v>7</v>
      </c>
      <c r="F205" s="221"/>
      <c r="G205" s="221"/>
      <c r="H205" s="221"/>
      <c r="I205" s="221"/>
      <c r="J205" s="221"/>
      <c r="K205" s="221"/>
      <c r="L205" s="221"/>
      <c r="M205" s="221"/>
      <c r="N205" s="221"/>
      <c r="O205" s="221"/>
      <c r="P205" s="221"/>
      <c r="Q205" s="221"/>
      <c r="R205" s="221"/>
      <c r="S205" s="221"/>
      <c r="T205" s="221"/>
      <c r="U205" s="221"/>
      <c r="V205" s="221"/>
      <c r="W205" s="221"/>
      <c r="X205" s="221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112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ht="22.5" outlineLevel="1" x14ac:dyDescent="0.2">
      <c r="A206" s="241">
        <v>42</v>
      </c>
      <c r="B206" s="242" t="s">
        <v>273</v>
      </c>
      <c r="C206" s="254" t="s">
        <v>274</v>
      </c>
      <c r="D206" s="243" t="s">
        <v>0</v>
      </c>
      <c r="E206" s="244">
        <v>190.4</v>
      </c>
      <c r="F206" s="245"/>
      <c r="G206" s="246">
        <f>ROUND(E206*F206,2)</f>
        <v>0</v>
      </c>
      <c r="H206" s="245"/>
      <c r="I206" s="246">
        <f>ROUND(E206*H206,2)</f>
        <v>0</v>
      </c>
      <c r="J206" s="245"/>
      <c r="K206" s="246">
        <f>ROUND(E206*J206,2)</f>
        <v>0</v>
      </c>
      <c r="L206" s="246">
        <v>21</v>
      </c>
      <c r="M206" s="246">
        <f>G206*(1+L206/100)</f>
        <v>0</v>
      </c>
      <c r="N206" s="246">
        <v>0</v>
      </c>
      <c r="O206" s="246">
        <f>ROUND(E206*N206,2)</f>
        <v>0</v>
      </c>
      <c r="P206" s="246">
        <v>0</v>
      </c>
      <c r="Q206" s="246">
        <f>ROUND(E206*P206,2)</f>
        <v>0</v>
      </c>
      <c r="R206" s="246"/>
      <c r="S206" s="246" t="s">
        <v>107</v>
      </c>
      <c r="T206" s="247" t="s">
        <v>108</v>
      </c>
      <c r="U206" s="221">
        <v>0</v>
      </c>
      <c r="V206" s="221">
        <f>ROUND(E206*U206,2)</f>
        <v>0</v>
      </c>
      <c r="W206" s="221"/>
      <c r="X206" s="221" t="s">
        <v>109</v>
      </c>
      <c r="Y206" s="212"/>
      <c r="Z206" s="212"/>
      <c r="AA206" s="212"/>
      <c r="AB206" s="212"/>
      <c r="AC206" s="212"/>
      <c r="AD206" s="212"/>
      <c r="AE206" s="212"/>
      <c r="AF206" s="212"/>
      <c r="AG206" s="212" t="s">
        <v>272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x14ac:dyDescent="0.2">
      <c r="A207" s="225" t="s">
        <v>102</v>
      </c>
      <c r="B207" s="226" t="s">
        <v>72</v>
      </c>
      <c r="C207" s="249" t="s">
        <v>73</v>
      </c>
      <c r="D207" s="227"/>
      <c r="E207" s="228"/>
      <c r="F207" s="229"/>
      <c r="G207" s="229">
        <f>SUMIF(AG208:AG218,"&lt;&gt;NOR",G208:G218)</f>
        <v>0</v>
      </c>
      <c r="H207" s="229"/>
      <c r="I207" s="229">
        <f>SUM(I208:I218)</f>
        <v>0</v>
      </c>
      <c r="J207" s="229"/>
      <c r="K207" s="229">
        <f>SUM(K208:K218)</f>
        <v>0</v>
      </c>
      <c r="L207" s="229"/>
      <c r="M207" s="229">
        <f>SUM(M208:M218)</f>
        <v>0</v>
      </c>
      <c r="N207" s="229"/>
      <c r="O207" s="229">
        <f>SUM(O208:O218)</f>
        <v>0</v>
      </c>
      <c r="P207" s="229"/>
      <c r="Q207" s="229">
        <f>SUM(Q208:Q218)</f>
        <v>0</v>
      </c>
      <c r="R207" s="229"/>
      <c r="S207" s="229"/>
      <c r="T207" s="230"/>
      <c r="U207" s="224"/>
      <c r="V207" s="224">
        <f>SUM(V208:V218)</f>
        <v>0</v>
      </c>
      <c r="W207" s="224"/>
      <c r="X207" s="224"/>
      <c r="AG207" t="s">
        <v>103</v>
      </c>
    </row>
    <row r="208" spans="1:60" ht="22.5" outlineLevel="1" x14ac:dyDescent="0.2">
      <c r="A208" s="231">
        <v>43</v>
      </c>
      <c r="B208" s="232" t="s">
        <v>275</v>
      </c>
      <c r="C208" s="250" t="s">
        <v>276</v>
      </c>
      <c r="D208" s="233" t="s">
        <v>205</v>
      </c>
      <c r="E208" s="234">
        <v>6.1</v>
      </c>
      <c r="F208" s="235"/>
      <c r="G208" s="236">
        <f>ROUND(E208*F208,2)</f>
        <v>0</v>
      </c>
      <c r="H208" s="235"/>
      <c r="I208" s="236">
        <f>ROUND(E208*H208,2)</f>
        <v>0</v>
      </c>
      <c r="J208" s="235"/>
      <c r="K208" s="236">
        <f>ROUND(E208*J208,2)</f>
        <v>0</v>
      </c>
      <c r="L208" s="236">
        <v>21</v>
      </c>
      <c r="M208" s="236">
        <f>G208*(1+L208/100)</f>
        <v>0</v>
      </c>
      <c r="N208" s="236">
        <v>0</v>
      </c>
      <c r="O208" s="236">
        <f>ROUND(E208*N208,2)</f>
        <v>0</v>
      </c>
      <c r="P208" s="236">
        <v>0</v>
      </c>
      <c r="Q208" s="236">
        <f>ROUND(E208*P208,2)</f>
        <v>0</v>
      </c>
      <c r="R208" s="236"/>
      <c r="S208" s="236" t="s">
        <v>107</v>
      </c>
      <c r="T208" s="237" t="s">
        <v>108</v>
      </c>
      <c r="U208" s="221">
        <v>0</v>
      </c>
      <c r="V208" s="221">
        <f>ROUND(E208*U208,2)</f>
        <v>0</v>
      </c>
      <c r="W208" s="221"/>
      <c r="X208" s="221" t="s">
        <v>109</v>
      </c>
      <c r="Y208" s="212"/>
      <c r="Z208" s="212"/>
      <c r="AA208" s="212"/>
      <c r="AB208" s="212"/>
      <c r="AC208" s="212"/>
      <c r="AD208" s="212"/>
      <c r="AE208" s="212"/>
      <c r="AF208" s="212"/>
      <c r="AG208" s="212" t="s">
        <v>272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19"/>
      <c r="B209" s="220"/>
      <c r="C209" s="251" t="s">
        <v>111</v>
      </c>
      <c r="D209" s="222"/>
      <c r="E209" s="223"/>
      <c r="F209" s="221"/>
      <c r="G209" s="221"/>
      <c r="H209" s="221"/>
      <c r="I209" s="221"/>
      <c r="J209" s="221"/>
      <c r="K209" s="221"/>
      <c r="L209" s="221"/>
      <c r="M209" s="221"/>
      <c r="N209" s="221"/>
      <c r="O209" s="221"/>
      <c r="P209" s="221"/>
      <c r="Q209" s="221"/>
      <c r="R209" s="221"/>
      <c r="S209" s="221"/>
      <c r="T209" s="221"/>
      <c r="U209" s="221"/>
      <c r="V209" s="221"/>
      <c r="W209" s="221"/>
      <c r="X209" s="221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112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19"/>
      <c r="B210" s="220"/>
      <c r="C210" s="251" t="s">
        <v>277</v>
      </c>
      <c r="D210" s="222"/>
      <c r="E210" s="223"/>
      <c r="F210" s="221"/>
      <c r="G210" s="221"/>
      <c r="H210" s="221"/>
      <c r="I210" s="221"/>
      <c r="J210" s="221"/>
      <c r="K210" s="221"/>
      <c r="L210" s="221"/>
      <c r="M210" s="221"/>
      <c r="N210" s="221"/>
      <c r="O210" s="221"/>
      <c r="P210" s="221"/>
      <c r="Q210" s="221"/>
      <c r="R210" s="221"/>
      <c r="S210" s="221"/>
      <c r="T210" s="221"/>
      <c r="U210" s="221"/>
      <c r="V210" s="221"/>
      <c r="W210" s="221"/>
      <c r="X210" s="221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112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19"/>
      <c r="B211" s="220"/>
      <c r="C211" s="251" t="s">
        <v>278</v>
      </c>
      <c r="D211" s="222"/>
      <c r="E211" s="223">
        <v>3.1</v>
      </c>
      <c r="F211" s="221"/>
      <c r="G211" s="221"/>
      <c r="H211" s="221"/>
      <c r="I211" s="221"/>
      <c r="J211" s="221"/>
      <c r="K211" s="221"/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21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112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19"/>
      <c r="B212" s="220"/>
      <c r="C212" s="251" t="s">
        <v>58</v>
      </c>
      <c r="D212" s="222"/>
      <c r="E212" s="223">
        <v>3</v>
      </c>
      <c r="F212" s="221"/>
      <c r="G212" s="221"/>
      <c r="H212" s="221"/>
      <c r="I212" s="221"/>
      <c r="J212" s="221"/>
      <c r="K212" s="221"/>
      <c r="L212" s="221"/>
      <c r="M212" s="221"/>
      <c r="N212" s="221"/>
      <c r="O212" s="221"/>
      <c r="P212" s="221"/>
      <c r="Q212" s="221"/>
      <c r="R212" s="221"/>
      <c r="S212" s="221"/>
      <c r="T212" s="221"/>
      <c r="U212" s="221"/>
      <c r="V212" s="221"/>
      <c r="W212" s="221"/>
      <c r="X212" s="221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112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31">
        <v>44</v>
      </c>
      <c r="B213" s="232" t="s">
        <v>279</v>
      </c>
      <c r="C213" s="250" t="s">
        <v>280</v>
      </c>
      <c r="D213" s="233" t="s">
        <v>205</v>
      </c>
      <c r="E213" s="234">
        <v>6.1</v>
      </c>
      <c r="F213" s="235"/>
      <c r="G213" s="236">
        <f>ROUND(E213*F213,2)</f>
        <v>0</v>
      </c>
      <c r="H213" s="235"/>
      <c r="I213" s="236">
        <f>ROUND(E213*H213,2)</f>
        <v>0</v>
      </c>
      <c r="J213" s="235"/>
      <c r="K213" s="236">
        <f>ROUND(E213*J213,2)</f>
        <v>0</v>
      </c>
      <c r="L213" s="236">
        <v>21</v>
      </c>
      <c r="M213" s="236">
        <f>G213*(1+L213/100)</f>
        <v>0</v>
      </c>
      <c r="N213" s="236">
        <v>2.0000000000000002E-5</v>
      </c>
      <c r="O213" s="236">
        <f>ROUND(E213*N213,2)</f>
        <v>0</v>
      </c>
      <c r="P213" s="236">
        <v>0</v>
      </c>
      <c r="Q213" s="236">
        <f>ROUND(E213*P213,2)</f>
        <v>0</v>
      </c>
      <c r="R213" s="236"/>
      <c r="S213" s="236" t="s">
        <v>107</v>
      </c>
      <c r="T213" s="237" t="s">
        <v>108</v>
      </c>
      <c r="U213" s="221">
        <v>0</v>
      </c>
      <c r="V213" s="221">
        <f>ROUND(E213*U213,2)</f>
        <v>0</v>
      </c>
      <c r="W213" s="221"/>
      <c r="X213" s="221" t="s">
        <v>195</v>
      </c>
      <c r="Y213" s="212"/>
      <c r="Z213" s="212"/>
      <c r="AA213" s="212"/>
      <c r="AB213" s="212"/>
      <c r="AC213" s="212"/>
      <c r="AD213" s="212"/>
      <c r="AE213" s="212"/>
      <c r="AF213" s="212"/>
      <c r="AG213" s="212" t="s">
        <v>196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19"/>
      <c r="B214" s="220"/>
      <c r="C214" s="251" t="s">
        <v>111</v>
      </c>
      <c r="D214" s="222"/>
      <c r="E214" s="223"/>
      <c r="F214" s="221"/>
      <c r="G214" s="221"/>
      <c r="H214" s="221"/>
      <c r="I214" s="221"/>
      <c r="J214" s="221"/>
      <c r="K214" s="221"/>
      <c r="L214" s="221"/>
      <c r="M214" s="221"/>
      <c r="N214" s="221"/>
      <c r="O214" s="221"/>
      <c r="P214" s="221"/>
      <c r="Q214" s="221"/>
      <c r="R214" s="221"/>
      <c r="S214" s="221"/>
      <c r="T214" s="221"/>
      <c r="U214" s="221"/>
      <c r="V214" s="221"/>
      <c r="W214" s="221"/>
      <c r="X214" s="221"/>
      <c r="Y214" s="212"/>
      <c r="Z214" s="212"/>
      <c r="AA214" s="212"/>
      <c r="AB214" s="212"/>
      <c r="AC214" s="212"/>
      <c r="AD214" s="212"/>
      <c r="AE214" s="212"/>
      <c r="AF214" s="212"/>
      <c r="AG214" s="212" t="s">
        <v>112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19"/>
      <c r="B215" s="220"/>
      <c r="C215" s="251" t="s">
        <v>277</v>
      </c>
      <c r="D215" s="222"/>
      <c r="E215" s="223"/>
      <c r="F215" s="221"/>
      <c r="G215" s="221"/>
      <c r="H215" s="221"/>
      <c r="I215" s="221"/>
      <c r="J215" s="221"/>
      <c r="K215" s="221"/>
      <c r="L215" s="221"/>
      <c r="M215" s="221"/>
      <c r="N215" s="221"/>
      <c r="O215" s="221"/>
      <c r="P215" s="221"/>
      <c r="Q215" s="221"/>
      <c r="R215" s="221"/>
      <c r="S215" s="221"/>
      <c r="T215" s="221"/>
      <c r="U215" s="221"/>
      <c r="V215" s="221"/>
      <c r="W215" s="221"/>
      <c r="X215" s="221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112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19"/>
      <c r="B216" s="220"/>
      <c r="C216" s="251" t="s">
        <v>278</v>
      </c>
      <c r="D216" s="222"/>
      <c r="E216" s="223">
        <v>3.1</v>
      </c>
      <c r="F216" s="221"/>
      <c r="G216" s="221"/>
      <c r="H216" s="221"/>
      <c r="I216" s="221"/>
      <c r="J216" s="221"/>
      <c r="K216" s="221"/>
      <c r="L216" s="221"/>
      <c r="M216" s="221"/>
      <c r="N216" s="221"/>
      <c r="O216" s="221"/>
      <c r="P216" s="221"/>
      <c r="Q216" s="221"/>
      <c r="R216" s="221"/>
      <c r="S216" s="221"/>
      <c r="T216" s="221"/>
      <c r="U216" s="221"/>
      <c r="V216" s="221"/>
      <c r="W216" s="221"/>
      <c r="X216" s="221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112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19"/>
      <c r="B217" s="220"/>
      <c r="C217" s="251" t="s">
        <v>58</v>
      </c>
      <c r="D217" s="222"/>
      <c r="E217" s="223">
        <v>3</v>
      </c>
      <c r="F217" s="221"/>
      <c r="G217" s="221"/>
      <c r="H217" s="221"/>
      <c r="I217" s="221"/>
      <c r="J217" s="221"/>
      <c r="K217" s="221"/>
      <c r="L217" s="221"/>
      <c r="M217" s="221"/>
      <c r="N217" s="221"/>
      <c r="O217" s="221"/>
      <c r="P217" s="221"/>
      <c r="Q217" s="221"/>
      <c r="R217" s="221"/>
      <c r="S217" s="221"/>
      <c r="T217" s="221"/>
      <c r="U217" s="221"/>
      <c r="V217" s="221"/>
      <c r="W217" s="221"/>
      <c r="X217" s="221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112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41">
        <v>45</v>
      </c>
      <c r="B218" s="242" t="s">
        <v>281</v>
      </c>
      <c r="C218" s="254" t="s">
        <v>282</v>
      </c>
      <c r="D218" s="243" t="s">
        <v>218</v>
      </c>
      <c r="E218" s="244">
        <v>2</v>
      </c>
      <c r="F218" s="245"/>
      <c r="G218" s="246">
        <f>ROUND(E218*F218,2)</f>
        <v>0</v>
      </c>
      <c r="H218" s="245"/>
      <c r="I218" s="246">
        <f>ROUND(E218*H218,2)</f>
        <v>0</v>
      </c>
      <c r="J218" s="245"/>
      <c r="K218" s="246">
        <f>ROUND(E218*J218,2)</f>
        <v>0</v>
      </c>
      <c r="L218" s="246">
        <v>21</v>
      </c>
      <c r="M218" s="246">
        <f>G218*(1+L218/100)</f>
        <v>0</v>
      </c>
      <c r="N218" s="246">
        <v>0</v>
      </c>
      <c r="O218" s="246">
        <f>ROUND(E218*N218,2)</f>
        <v>0</v>
      </c>
      <c r="P218" s="246">
        <v>0</v>
      </c>
      <c r="Q218" s="246">
        <f>ROUND(E218*P218,2)</f>
        <v>0</v>
      </c>
      <c r="R218" s="246"/>
      <c r="S218" s="246" t="s">
        <v>219</v>
      </c>
      <c r="T218" s="247" t="s">
        <v>182</v>
      </c>
      <c r="U218" s="221">
        <v>0</v>
      </c>
      <c r="V218" s="221">
        <f>ROUND(E218*U218,2)</f>
        <v>0</v>
      </c>
      <c r="W218" s="221"/>
      <c r="X218" s="221" t="s">
        <v>109</v>
      </c>
      <c r="Y218" s="212"/>
      <c r="Z218" s="212"/>
      <c r="AA218" s="212"/>
      <c r="AB218" s="212"/>
      <c r="AC218" s="212"/>
      <c r="AD218" s="212"/>
      <c r="AE218" s="212"/>
      <c r="AF218" s="212"/>
      <c r="AG218" s="212" t="s">
        <v>169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x14ac:dyDescent="0.2">
      <c r="A219" s="225" t="s">
        <v>102</v>
      </c>
      <c r="B219" s="226" t="s">
        <v>62</v>
      </c>
      <c r="C219" s="249" t="s">
        <v>63</v>
      </c>
      <c r="D219" s="227"/>
      <c r="E219" s="228"/>
      <c r="F219" s="229"/>
      <c r="G219" s="229">
        <f>SUMIF(AG220:AG221,"&lt;&gt;NOR",G220:G221)</f>
        <v>0</v>
      </c>
      <c r="H219" s="229"/>
      <c r="I219" s="229">
        <f>SUM(I220:I221)</f>
        <v>0</v>
      </c>
      <c r="J219" s="229"/>
      <c r="K219" s="229">
        <f>SUM(K220:K221)</f>
        <v>0</v>
      </c>
      <c r="L219" s="229"/>
      <c r="M219" s="229">
        <f>SUM(M220:M221)</f>
        <v>0</v>
      </c>
      <c r="N219" s="229"/>
      <c r="O219" s="229">
        <f>SUM(O220:O221)</f>
        <v>0</v>
      </c>
      <c r="P219" s="229"/>
      <c r="Q219" s="229">
        <f>SUM(Q220:Q221)</f>
        <v>0</v>
      </c>
      <c r="R219" s="229"/>
      <c r="S219" s="229"/>
      <c r="T219" s="230"/>
      <c r="U219" s="224"/>
      <c r="V219" s="224">
        <f>SUM(V220:V221)</f>
        <v>0</v>
      </c>
      <c r="W219" s="224"/>
      <c r="X219" s="224"/>
      <c r="AG219" t="s">
        <v>103</v>
      </c>
    </row>
    <row r="220" spans="1:60" outlineLevel="1" x14ac:dyDescent="0.2">
      <c r="A220" s="241">
        <v>46</v>
      </c>
      <c r="B220" s="242" t="s">
        <v>283</v>
      </c>
      <c r="C220" s="254" t="s">
        <v>284</v>
      </c>
      <c r="D220" s="243" t="s">
        <v>218</v>
      </c>
      <c r="E220" s="244">
        <v>1</v>
      </c>
      <c r="F220" s="245"/>
      <c r="G220" s="246">
        <f>ROUND(E220*F220,2)</f>
        <v>0</v>
      </c>
      <c r="H220" s="245"/>
      <c r="I220" s="246">
        <f>ROUND(E220*H220,2)</f>
        <v>0</v>
      </c>
      <c r="J220" s="245"/>
      <c r="K220" s="246">
        <f>ROUND(E220*J220,2)</f>
        <v>0</v>
      </c>
      <c r="L220" s="246">
        <v>21</v>
      </c>
      <c r="M220" s="246">
        <f>G220*(1+L220/100)</f>
        <v>0</v>
      </c>
      <c r="N220" s="246">
        <v>0</v>
      </c>
      <c r="O220" s="246">
        <f>ROUND(E220*N220,2)</f>
        <v>0</v>
      </c>
      <c r="P220" s="246">
        <v>0</v>
      </c>
      <c r="Q220" s="246">
        <f>ROUND(E220*P220,2)</f>
        <v>0</v>
      </c>
      <c r="R220" s="246"/>
      <c r="S220" s="246" t="s">
        <v>219</v>
      </c>
      <c r="T220" s="247" t="s">
        <v>182</v>
      </c>
      <c r="U220" s="221">
        <v>0</v>
      </c>
      <c r="V220" s="221">
        <f>ROUND(E220*U220,2)</f>
        <v>0</v>
      </c>
      <c r="W220" s="221"/>
      <c r="X220" s="221" t="s">
        <v>109</v>
      </c>
      <c r="Y220" s="212"/>
      <c r="Z220" s="212"/>
      <c r="AA220" s="212"/>
      <c r="AB220" s="212"/>
      <c r="AC220" s="212"/>
      <c r="AD220" s="212"/>
      <c r="AE220" s="212"/>
      <c r="AF220" s="212"/>
      <c r="AG220" s="212" t="s">
        <v>169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41">
        <v>47</v>
      </c>
      <c r="B221" s="242" t="s">
        <v>285</v>
      </c>
      <c r="C221" s="254" t="s">
        <v>286</v>
      </c>
      <c r="D221" s="243" t="s">
        <v>218</v>
      </c>
      <c r="E221" s="244">
        <v>50</v>
      </c>
      <c r="F221" s="245"/>
      <c r="G221" s="246">
        <f>ROUND(E221*F221,2)</f>
        <v>0</v>
      </c>
      <c r="H221" s="245"/>
      <c r="I221" s="246">
        <f>ROUND(E221*H221,2)</f>
        <v>0</v>
      </c>
      <c r="J221" s="245"/>
      <c r="K221" s="246">
        <f>ROUND(E221*J221,2)</f>
        <v>0</v>
      </c>
      <c r="L221" s="246">
        <v>21</v>
      </c>
      <c r="M221" s="246">
        <f>G221*(1+L221/100)</f>
        <v>0</v>
      </c>
      <c r="N221" s="246">
        <v>0</v>
      </c>
      <c r="O221" s="246">
        <f>ROUND(E221*N221,2)</f>
        <v>0</v>
      </c>
      <c r="P221" s="246">
        <v>0</v>
      </c>
      <c r="Q221" s="246">
        <f>ROUND(E221*P221,2)</f>
        <v>0</v>
      </c>
      <c r="R221" s="246"/>
      <c r="S221" s="246" t="s">
        <v>219</v>
      </c>
      <c r="T221" s="247" t="s">
        <v>182</v>
      </c>
      <c r="U221" s="221">
        <v>0</v>
      </c>
      <c r="V221" s="221">
        <f>ROUND(E221*U221,2)</f>
        <v>0</v>
      </c>
      <c r="W221" s="221"/>
      <c r="X221" s="221" t="s">
        <v>109</v>
      </c>
      <c r="Y221" s="212"/>
      <c r="Z221" s="212"/>
      <c r="AA221" s="212"/>
      <c r="AB221" s="212"/>
      <c r="AC221" s="212"/>
      <c r="AD221" s="212"/>
      <c r="AE221" s="212"/>
      <c r="AF221" s="212"/>
      <c r="AG221" s="212" t="s">
        <v>169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x14ac:dyDescent="0.2">
      <c r="A222" s="225" t="s">
        <v>102</v>
      </c>
      <c r="B222" s="226" t="s">
        <v>56</v>
      </c>
      <c r="C222" s="249" t="s">
        <v>57</v>
      </c>
      <c r="D222" s="227"/>
      <c r="E222" s="228"/>
      <c r="F222" s="229"/>
      <c r="G222" s="229">
        <f>SUMIF(AG223:AG225,"&lt;&gt;NOR",G223:G225)</f>
        <v>0</v>
      </c>
      <c r="H222" s="229"/>
      <c r="I222" s="229">
        <f>SUM(I223:I225)</f>
        <v>0</v>
      </c>
      <c r="J222" s="229"/>
      <c r="K222" s="229">
        <f>SUM(K223:K225)</f>
        <v>0</v>
      </c>
      <c r="L222" s="229"/>
      <c r="M222" s="229">
        <f>SUM(M223:M225)</f>
        <v>0</v>
      </c>
      <c r="N222" s="229"/>
      <c r="O222" s="229">
        <f>SUM(O223:O225)</f>
        <v>15.32</v>
      </c>
      <c r="P222" s="229"/>
      <c r="Q222" s="229">
        <f>SUM(Q223:Q225)</f>
        <v>0</v>
      </c>
      <c r="R222" s="229"/>
      <c r="S222" s="229"/>
      <c r="T222" s="230"/>
      <c r="U222" s="224"/>
      <c r="V222" s="224">
        <f>SUM(V223:V225)</f>
        <v>13.78</v>
      </c>
      <c r="W222" s="224"/>
      <c r="X222" s="224"/>
      <c r="AG222" t="s">
        <v>103</v>
      </c>
    </row>
    <row r="223" spans="1:60" outlineLevel="1" x14ac:dyDescent="0.2">
      <c r="A223" s="231">
        <v>48</v>
      </c>
      <c r="B223" s="232" t="s">
        <v>287</v>
      </c>
      <c r="C223" s="250" t="s">
        <v>288</v>
      </c>
      <c r="D223" s="233" t="s">
        <v>106</v>
      </c>
      <c r="E223" s="234">
        <v>8.1039999999999992</v>
      </c>
      <c r="F223" s="235"/>
      <c r="G223" s="236">
        <f>ROUND(E223*F223,2)</f>
        <v>0</v>
      </c>
      <c r="H223" s="235"/>
      <c r="I223" s="236">
        <f>ROUND(E223*H223,2)</f>
        <v>0</v>
      </c>
      <c r="J223" s="235"/>
      <c r="K223" s="236">
        <f>ROUND(E223*J223,2)</f>
        <v>0</v>
      </c>
      <c r="L223" s="236">
        <v>21</v>
      </c>
      <c r="M223" s="236">
        <f>G223*(1+L223/100)</f>
        <v>0</v>
      </c>
      <c r="N223" s="236">
        <v>1.8907700000000001</v>
      </c>
      <c r="O223" s="236">
        <f>ROUND(E223*N223,2)</f>
        <v>15.32</v>
      </c>
      <c r="P223" s="236">
        <v>0</v>
      </c>
      <c r="Q223" s="236">
        <f>ROUND(E223*P223,2)</f>
        <v>0</v>
      </c>
      <c r="R223" s="236" t="s">
        <v>206</v>
      </c>
      <c r="S223" s="236" t="s">
        <v>167</v>
      </c>
      <c r="T223" s="237" t="s">
        <v>168</v>
      </c>
      <c r="U223" s="221">
        <v>1.7</v>
      </c>
      <c r="V223" s="221">
        <f>ROUND(E223*U223,2)</f>
        <v>13.78</v>
      </c>
      <c r="W223" s="221"/>
      <c r="X223" s="221" t="s">
        <v>109</v>
      </c>
      <c r="Y223" s="212"/>
      <c r="Z223" s="212"/>
      <c r="AA223" s="212"/>
      <c r="AB223" s="212"/>
      <c r="AC223" s="212"/>
      <c r="AD223" s="212"/>
      <c r="AE223" s="212"/>
      <c r="AF223" s="212"/>
      <c r="AG223" s="212" t="s">
        <v>169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19"/>
      <c r="B224" s="220"/>
      <c r="C224" s="252" t="s">
        <v>246</v>
      </c>
      <c r="D224" s="238"/>
      <c r="E224" s="238"/>
      <c r="F224" s="238"/>
      <c r="G224" s="238"/>
      <c r="H224" s="221"/>
      <c r="I224" s="221"/>
      <c r="J224" s="221"/>
      <c r="K224" s="221"/>
      <c r="L224" s="221"/>
      <c r="M224" s="221"/>
      <c r="N224" s="221"/>
      <c r="O224" s="221"/>
      <c r="P224" s="221"/>
      <c r="Q224" s="221"/>
      <c r="R224" s="221"/>
      <c r="S224" s="221"/>
      <c r="T224" s="221"/>
      <c r="U224" s="221"/>
      <c r="V224" s="221"/>
      <c r="W224" s="221"/>
      <c r="X224" s="221"/>
      <c r="Y224" s="212"/>
      <c r="Z224" s="212"/>
      <c r="AA224" s="212"/>
      <c r="AB224" s="212"/>
      <c r="AC224" s="212"/>
      <c r="AD224" s="212"/>
      <c r="AE224" s="212"/>
      <c r="AF224" s="212"/>
      <c r="AG224" s="212" t="s">
        <v>171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19"/>
      <c r="B225" s="220"/>
      <c r="C225" s="251" t="s">
        <v>289</v>
      </c>
      <c r="D225" s="222"/>
      <c r="E225" s="223">
        <v>8.1039999999999992</v>
      </c>
      <c r="F225" s="221"/>
      <c r="G225" s="221"/>
      <c r="H225" s="221"/>
      <c r="I225" s="221"/>
      <c r="J225" s="221"/>
      <c r="K225" s="221"/>
      <c r="L225" s="221"/>
      <c r="M225" s="221"/>
      <c r="N225" s="221"/>
      <c r="O225" s="221"/>
      <c r="P225" s="221"/>
      <c r="Q225" s="221"/>
      <c r="R225" s="221"/>
      <c r="S225" s="221"/>
      <c r="T225" s="221"/>
      <c r="U225" s="221"/>
      <c r="V225" s="221"/>
      <c r="W225" s="221"/>
      <c r="X225" s="221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112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x14ac:dyDescent="0.2">
      <c r="A226" s="225" t="s">
        <v>102</v>
      </c>
      <c r="B226" s="226" t="s">
        <v>72</v>
      </c>
      <c r="C226" s="249" t="s">
        <v>73</v>
      </c>
      <c r="D226" s="227"/>
      <c r="E226" s="228"/>
      <c r="F226" s="229"/>
      <c r="G226" s="229">
        <f>SUMIF(AG227:AG241,"&lt;&gt;NOR",G227:G241)</f>
        <v>0</v>
      </c>
      <c r="H226" s="229"/>
      <c r="I226" s="229">
        <f>SUM(I227:I241)</f>
        <v>0</v>
      </c>
      <c r="J226" s="229"/>
      <c r="K226" s="229">
        <f>SUM(K227:K241)</f>
        <v>0</v>
      </c>
      <c r="L226" s="229"/>
      <c r="M226" s="229">
        <f>SUM(M227:M241)</f>
        <v>0</v>
      </c>
      <c r="N226" s="229"/>
      <c r="O226" s="229">
        <f>SUM(O227:O241)</f>
        <v>0</v>
      </c>
      <c r="P226" s="229"/>
      <c r="Q226" s="229">
        <f>SUM(Q227:Q241)</f>
        <v>0</v>
      </c>
      <c r="R226" s="229"/>
      <c r="S226" s="229"/>
      <c r="T226" s="230"/>
      <c r="U226" s="224"/>
      <c r="V226" s="224">
        <f>SUM(V227:V241)</f>
        <v>0</v>
      </c>
      <c r="W226" s="224"/>
      <c r="X226" s="224"/>
      <c r="AG226" t="s">
        <v>103</v>
      </c>
    </row>
    <row r="227" spans="1:60" outlineLevel="1" x14ac:dyDescent="0.2">
      <c r="A227" s="231">
        <v>49</v>
      </c>
      <c r="B227" s="232" t="s">
        <v>290</v>
      </c>
      <c r="C227" s="250" t="s">
        <v>291</v>
      </c>
      <c r="D227" s="233" t="s">
        <v>218</v>
      </c>
      <c r="E227" s="234">
        <v>4</v>
      </c>
      <c r="F227" s="235"/>
      <c r="G227" s="236">
        <f>ROUND(E227*F227,2)</f>
        <v>0</v>
      </c>
      <c r="H227" s="235"/>
      <c r="I227" s="236">
        <f>ROUND(E227*H227,2)</f>
        <v>0</v>
      </c>
      <c r="J227" s="235"/>
      <c r="K227" s="236">
        <f>ROUND(E227*J227,2)</f>
        <v>0</v>
      </c>
      <c r="L227" s="236">
        <v>21</v>
      </c>
      <c r="M227" s="236">
        <f>G227*(1+L227/100)</f>
        <v>0</v>
      </c>
      <c r="N227" s="236">
        <v>0</v>
      </c>
      <c r="O227" s="236">
        <f>ROUND(E227*N227,2)</f>
        <v>0</v>
      </c>
      <c r="P227" s="236">
        <v>0</v>
      </c>
      <c r="Q227" s="236">
        <f>ROUND(E227*P227,2)</f>
        <v>0</v>
      </c>
      <c r="R227" s="236"/>
      <c r="S227" s="236" t="s">
        <v>219</v>
      </c>
      <c r="T227" s="237" t="s">
        <v>182</v>
      </c>
      <c r="U227" s="221">
        <v>0</v>
      </c>
      <c r="V227" s="221">
        <f>ROUND(E227*U227,2)</f>
        <v>0</v>
      </c>
      <c r="W227" s="221"/>
      <c r="X227" s="221" t="s">
        <v>109</v>
      </c>
      <c r="Y227" s="212"/>
      <c r="Z227" s="212"/>
      <c r="AA227" s="212"/>
      <c r="AB227" s="212"/>
      <c r="AC227" s="212"/>
      <c r="AD227" s="212"/>
      <c r="AE227" s="212"/>
      <c r="AF227" s="212"/>
      <c r="AG227" s="212" t="s">
        <v>272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19"/>
      <c r="B228" s="220"/>
      <c r="C228" s="251" t="s">
        <v>111</v>
      </c>
      <c r="D228" s="222"/>
      <c r="E228" s="223"/>
      <c r="F228" s="221"/>
      <c r="G228" s="221"/>
      <c r="H228" s="221"/>
      <c r="I228" s="221"/>
      <c r="J228" s="221"/>
      <c r="K228" s="221"/>
      <c r="L228" s="221"/>
      <c r="M228" s="221"/>
      <c r="N228" s="221"/>
      <c r="O228" s="221"/>
      <c r="P228" s="221"/>
      <c r="Q228" s="221"/>
      <c r="R228" s="221"/>
      <c r="S228" s="221"/>
      <c r="T228" s="221"/>
      <c r="U228" s="221"/>
      <c r="V228" s="221"/>
      <c r="W228" s="221"/>
      <c r="X228" s="221"/>
      <c r="Y228" s="212"/>
      <c r="Z228" s="212"/>
      <c r="AA228" s="212"/>
      <c r="AB228" s="212"/>
      <c r="AC228" s="212"/>
      <c r="AD228" s="212"/>
      <c r="AE228" s="212"/>
      <c r="AF228" s="212"/>
      <c r="AG228" s="212" t="s">
        <v>112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19"/>
      <c r="B229" s="220"/>
      <c r="C229" s="251" t="s">
        <v>292</v>
      </c>
      <c r="D229" s="222"/>
      <c r="E229" s="223"/>
      <c r="F229" s="221"/>
      <c r="G229" s="221"/>
      <c r="H229" s="221"/>
      <c r="I229" s="221"/>
      <c r="J229" s="221"/>
      <c r="K229" s="221"/>
      <c r="L229" s="221"/>
      <c r="M229" s="221"/>
      <c r="N229" s="221"/>
      <c r="O229" s="221"/>
      <c r="P229" s="221"/>
      <c r="Q229" s="221"/>
      <c r="R229" s="221"/>
      <c r="S229" s="221"/>
      <c r="T229" s="221"/>
      <c r="U229" s="221"/>
      <c r="V229" s="221"/>
      <c r="W229" s="221"/>
      <c r="X229" s="221"/>
      <c r="Y229" s="212"/>
      <c r="Z229" s="212"/>
      <c r="AA229" s="212"/>
      <c r="AB229" s="212"/>
      <c r="AC229" s="212"/>
      <c r="AD229" s="212"/>
      <c r="AE229" s="212"/>
      <c r="AF229" s="212"/>
      <c r="AG229" s="212" t="s">
        <v>112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19"/>
      <c r="B230" s="220"/>
      <c r="C230" s="251" t="s">
        <v>292</v>
      </c>
      <c r="D230" s="222"/>
      <c r="E230" s="223"/>
      <c r="F230" s="221"/>
      <c r="G230" s="221"/>
      <c r="H230" s="221"/>
      <c r="I230" s="221"/>
      <c r="J230" s="221"/>
      <c r="K230" s="221"/>
      <c r="L230" s="221"/>
      <c r="M230" s="221"/>
      <c r="N230" s="221"/>
      <c r="O230" s="221"/>
      <c r="P230" s="221"/>
      <c r="Q230" s="221"/>
      <c r="R230" s="221"/>
      <c r="S230" s="221"/>
      <c r="T230" s="221"/>
      <c r="U230" s="221"/>
      <c r="V230" s="221"/>
      <c r="W230" s="221"/>
      <c r="X230" s="221"/>
      <c r="Y230" s="212"/>
      <c r="Z230" s="212"/>
      <c r="AA230" s="212"/>
      <c r="AB230" s="212"/>
      <c r="AC230" s="212"/>
      <c r="AD230" s="212"/>
      <c r="AE230" s="212"/>
      <c r="AF230" s="212"/>
      <c r="AG230" s="212" t="s">
        <v>112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">
      <c r="A231" s="219"/>
      <c r="B231" s="220"/>
      <c r="C231" s="251" t="s">
        <v>293</v>
      </c>
      <c r="D231" s="222"/>
      <c r="E231" s="223">
        <v>4</v>
      </c>
      <c r="F231" s="221"/>
      <c r="G231" s="221"/>
      <c r="H231" s="221"/>
      <c r="I231" s="221"/>
      <c r="J231" s="221"/>
      <c r="K231" s="221"/>
      <c r="L231" s="221"/>
      <c r="M231" s="221"/>
      <c r="N231" s="221"/>
      <c r="O231" s="221"/>
      <c r="P231" s="221"/>
      <c r="Q231" s="221"/>
      <c r="R231" s="221"/>
      <c r="S231" s="221"/>
      <c r="T231" s="221"/>
      <c r="U231" s="221"/>
      <c r="V231" s="221"/>
      <c r="W231" s="221"/>
      <c r="X231" s="221"/>
      <c r="Y231" s="212"/>
      <c r="Z231" s="212"/>
      <c r="AA231" s="212"/>
      <c r="AB231" s="212"/>
      <c r="AC231" s="212"/>
      <c r="AD231" s="212"/>
      <c r="AE231" s="212"/>
      <c r="AF231" s="212"/>
      <c r="AG231" s="212" t="s">
        <v>112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31">
        <v>50</v>
      </c>
      <c r="B232" s="232" t="s">
        <v>294</v>
      </c>
      <c r="C232" s="250" t="s">
        <v>295</v>
      </c>
      <c r="D232" s="233" t="s">
        <v>218</v>
      </c>
      <c r="E232" s="234">
        <v>2</v>
      </c>
      <c r="F232" s="235"/>
      <c r="G232" s="236">
        <f>ROUND(E232*F232,2)</f>
        <v>0</v>
      </c>
      <c r="H232" s="235"/>
      <c r="I232" s="236">
        <f>ROUND(E232*H232,2)</f>
        <v>0</v>
      </c>
      <c r="J232" s="235"/>
      <c r="K232" s="236">
        <f>ROUND(E232*J232,2)</f>
        <v>0</v>
      </c>
      <c r="L232" s="236">
        <v>21</v>
      </c>
      <c r="M232" s="236">
        <f>G232*(1+L232/100)</f>
        <v>0</v>
      </c>
      <c r="N232" s="236">
        <v>0</v>
      </c>
      <c r="O232" s="236">
        <f>ROUND(E232*N232,2)</f>
        <v>0</v>
      </c>
      <c r="P232" s="236">
        <v>0</v>
      </c>
      <c r="Q232" s="236">
        <f>ROUND(E232*P232,2)</f>
        <v>0</v>
      </c>
      <c r="R232" s="236"/>
      <c r="S232" s="236" t="s">
        <v>107</v>
      </c>
      <c r="T232" s="237" t="s">
        <v>108</v>
      </c>
      <c r="U232" s="221">
        <v>0</v>
      </c>
      <c r="V232" s="221">
        <f>ROUND(E232*U232,2)</f>
        <v>0</v>
      </c>
      <c r="W232" s="221"/>
      <c r="X232" s="221" t="s">
        <v>109</v>
      </c>
      <c r="Y232" s="212"/>
      <c r="Z232" s="212"/>
      <c r="AA232" s="212"/>
      <c r="AB232" s="212"/>
      <c r="AC232" s="212"/>
      <c r="AD232" s="212"/>
      <c r="AE232" s="212"/>
      <c r="AF232" s="212"/>
      <c r="AG232" s="212" t="s">
        <v>272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19"/>
      <c r="B233" s="220"/>
      <c r="C233" s="251" t="s">
        <v>296</v>
      </c>
      <c r="D233" s="222"/>
      <c r="E233" s="223"/>
      <c r="F233" s="221"/>
      <c r="G233" s="221"/>
      <c r="H233" s="221"/>
      <c r="I233" s="221"/>
      <c r="J233" s="221"/>
      <c r="K233" s="221"/>
      <c r="L233" s="221"/>
      <c r="M233" s="221"/>
      <c r="N233" s="221"/>
      <c r="O233" s="221"/>
      <c r="P233" s="221"/>
      <c r="Q233" s="221"/>
      <c r="R233" s="221"/>
      <c r="S233" s="221"/>
      <c r="T233" s="221"/>
      <c r="U233" s="221"/>
      <c r="V233" s="221"/>
      <c r="W233" s="221"/>
      <c r="X233" s="221"/>
      <c r="Y233" s="212"/>
      <c r="Z233" s="212"/>
      <c r="AA233" s="212"/>
      <c r="AB233" s="212"/>
      <c r="AC233" s="212"/>
      <c r="AD233" s="212"/>
      <c r="AE233" s="212"/>
      <c r="AF233" s="212"/>
      <c r="AG233" s="212" t="s">
        <v>112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19"/>
      <c r="B234" s="220"/>
      <c r="C234" s="251" t="s">
        <v>297</v>
      </c>
      <c r="D234" s="222"/>
      <c r="E234" s="223">
        <v>2</v>
      </c>
      <c r="F234" s="221"/>
      <c r="G234" s="221"/>
      <c r="H234" s="221"/>
      <c r="I234" s="221"/>
      <c r="J234" s="221"/>
      <c r="K234" s="221"/>
      <c r="L234" s="221"/>
      <c r="M234" s="221"/>
      <c r="N234" s="221"/>
      <c r="O234" s="221"/>
      <c r="P234" s="221"/>
      <c r="Q234" s="221"/>
      <c r="R234" s="221"/>
      <c r="S234" s="221"/>
      <c r="T234" s="221"/>
      <c r="U234" s="221"/>
      <c r="V234" s="221"/>
      <c r="W234" s="221"/>
      <c r="X234" s="221"/>
      <c r="Y234" s="212"/>
      <c r="Z234" s="212"/>
      <c r="AA234" s="212"/>
      <c r="AB234" s="212"/>
      <c r="AC234" s="212"/>
      <c r="AD234" s="212"/>
      <c r="AE234" s="212"/>
      <c r="AF234" s="212"/>
      <c r="AG234" s="212" t="s">
        <v>112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31">
        <v>51</v>
      </c>
      <c r="B235" s="232" t="s">
        <v>298</v>
      </c>
      <c r="C235" s="250" t="s">
        <v>299</v>
      </c>
      <c r="D235" s="233" t="s">
        <v>218</v>
      </c>
      <c r="E235" s="234">
        <v>2</v>
      </c>
      <c r="F235" s="235"/>
      <c r="G235" s="236">
        <f>ROUND(E235*F235,2)</f>
        <v>0</v>
      </c>
      <c r="H235" s="235"/>
      <c r="I235" s="236">
        <f>ROUND(E235*H235,2)</f>
        <v>0</v>
      </c>
      <c r="J235" s="235"/>
      <c r="K235" s="236">
        <f>ROUND(E235*J235,2)</f>
        <v>0</v>
      </c>
      <c r="L235" s="236">
        <v>21</v>
      </c>
      <c r="M235" s="236">
        <f>G235*(1+L235/100)</f>
        <v>0</v>
      </c>
      <c r="N235" s="236">
        <v>1.07E-3</v>
      </c>
      <c r="O235" s="236">
        <f>ROUND(E235*N235,2)</f>
        <v>0</v>
      </c>
      <c r="P235" s="236">
        <v>0</v>
      </c>
      <c r="Q235" s="236">
        <f>ROUND(E235*P235,2)</f>
        <v>0</v>
      </c>
      <c r="R235" s="236"/>
      <c r="S235" s="236" t="s">
        <v>107</v>
      </c>
      <c r="T235" s="237" t="s">
        <v>108</v>
      </c>
      <c r="U235" s="221">
        <v>0</v>
      </c>
      <c r="V235" s="221">
        <f>ROUND(E235*U235,2)</f>
        <v>0</v>
      </c>
      <c r="W235" s="221"/>
      <c r="X235" s="221" t="s">
        <v>195</v>
      </c>
      <c r="Y235" s="212"/>
      <c r="Z235" s="212"/>
      <c r="AA235" s="212"/>
      <c r="AB235" s="212"/>
      <c r="AC235" s="212"/>
      <c r="AD235" s="212"/>
      <c r="AE235" s="212"/>
      <c r="AF235" s="212"/>
      <c r="AG235" s="212" t="s">
        <v>196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19"/>
      <c r="B236" s="220"/>
      <c r="C236" s="251" t="s">
        <v>296</v>
      </c>
      <c r="D236" s="222"/>
      <c r="E236" s="223"/>
      <c r="F236" s="221"/>
      <c r="G236" s="221"/>
      <c r="H236" s="221"/>
      <c r="I236" s="221"/>
      <c r="J236" s="221"/>
      <c r="K236" s="221"/>
      <c r="L236" s="221"/>
      <c r="M236" s="221"/>
      <c r="N236" s="221"/>
      <c r="O236" s="221"/>
      <c r="P236" s="221"/>
      <c r="Q236" s="221"/>
      <c r="R236" s="221"/>
      <c r="S236" s="221"/>
      <c r="T236" s="221"/>
      <c r="U236" s="221"/>
      <c r="V236" s="221"/>
      <c r="W236" s="221"/>
      <c r="X236" s="221"/>
      <c r="Y236" s="212"/>
      <c r="Z236" s="212"/>
      <c r="AA236" s="212"/>
      <c r="AB236" s="212"/>
      <c r="AC236" s="212"/>
      <c r="AD236" s="212"/>
      <c r="AE236" s="212"/>
      <c r="AF236" s="212"/>
      <c r="AG236" s="212" t="s">
        <v>112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">
      <c r="A237" s="219"/>
      <c r="B237" s="220"/>
      <c r="C237" s="251" t="s">
        <v>297</v>
      </c>
      <c r="D237" s="222"/>
      <c r="E237" s="223">
        <v>2</v>
      </c>
      <c r="F237" s="221"/>
      <c r="G237" s="221"/>
      <c r="H237" s="221"/>
      <c r="I237" s="221"/>
      <c r="J237" s="221"/>
      <c r="K237" s="221"/>
      <c r="L237" s="221"/>
      <c r="M237" s="221"/>
      <c r="N237" s="221"/>
      <c r="O237" s="221"/>
      <c r="P237" s="221"/>
      <c r="Q237" s="221"/>
      <c r="R237" s="221"/>
      <c r="S237" s="221"/>
      <c r="T237" s="221"/>
      <c r="U237" s="221"/>
      <c r="V237" s="221"/>
      <c r="W237" s="221"/>
      <c r="X237" s="221"/>
      <c r="Y237" s="212"/>
      <c r="Z237" s="212"/>
      <c r="AA237" s="212"/>
      <c r="AB237" s="212"/>
      <c r="AC237" s="212"/>
      <c r="AD237" s="212"/>
      <c r="AE237" s="212"/>
      <c r="AF237" s="212"/>
      <c r="AG237" s="212" t="s">
        <v>112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ht="22.5" outlineLevel="1" x14ac:dyDescent="0.2">
      <c r="A238" s="231">
        <v>52</v>
      </c>
      <c r="B238" s="232" t="s">
        <v>300</v>
      </c>
      <c r="C238" s="250" t="s">
        <v>301</v>
      </c>
      <c r="D238" s="233" t="s">
        <v>218</v>
      </c>
      <c r="E238" s="234">
        <v>1</v>
      </c>
      <c r="F238" s="235"/>
      <c r="G238" s="236">
        <f>ROUND(E238*F238,2)</f>
        <v>0</v>
      </c>
      <c r="H238" s="235"/>
      <c r="I238" s="236">
        <f>ROUND(E238*H238,2)</f>
        <v>0</v>
      </c>
      <c r="J238" s="235"/>
      <c r="K238" s="236">
        <f>ROUND(E238*J238,2)</f>
        <v>0</v>
      </c>
      <c r="L238" s="236">
        <v>21</v>
      </c>
      <c r="M238" s="236">
        <f>G238*(1+L238/100)</f>
        <v>0</v>
      </c>
      <c r="N238" s="236">
        <v>0</v>
      </c>
      <c r="O238" s="236">
        <f>ROUND(E238*N238,2)</f>
        <v>0</v>
      </c>
      <c r="P238" s="236">
        <v>0</v>
      </c>
      <c r="Q238" s="236">
        <f>ROUND(E238*P238,2)</f>
        <v>0</v>
      </c>
      <c r="R238" s="236"/>
      <c r="S238" s="236" t="s">
        <v>107</v>
      </c>
      <c r="T238" s="237" t="s">
        <v>108</v>
      </c>
      <c r="U238" s="221">
        <v>0</v>
      </c>
      <c r="V238" s="221">
        <f>ROUND(E238*U238,2)</f>
        <v>0</v>
      </c>
      <c r="W238" s="221"/>
      <c r="X238" s="221" t="s">
        <v>109</v>
      </c>
      <c r="Y238" s="212"/>
      <c r="Z238" s="212"/>
      <c r="AA238" s="212"/>
      <c r="AB238" s="212"/>
      <c r="AC238" s="212"/>
      <c r="AD238" s="212"/>
      <c r="AE238" s="212"/>
      <c r="AF238" s="212"/>
      <c r="AG238" s="212" t="s">
        <v>272</v>
      </c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19"/>
      <c r="B239" s="220"/>
      <c r="C239" s="251" t="s">
        <v>302</v>
      </c>
      <c r="D239" s="222"/>
      <c r="E239" s="223"/>
      <c r="F239" s="221"/>
      <c r="G239" s="221"/>
      <c r="H239" s="221"/>
      <c r="I239" s="221"/>
      <c r="J239" s="221"/>
      <c r="K239" s="221"/>
      <c r="L239" s="221"/>
      <c r="M239" s="221"/>
      <c r="N239" s="221"/>
      <c r="O239" s="221"/>
      <c r="P239" s="221"/>
      <c r="Q239" s="221"/>
      <c r="R239" s="221"/>
      <c r="S239" s="221"/>
      <c r="T239" s="221"/>
      <c r="U239" s="221"/>
      <c r="V239" s="221"/>
      <c r="W239" s="221"/>
      <c r="X239" s="221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112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19"/>
      <c r="B240" s="220"/>
      <c r="C240" s="251" t="s">
        <v>56</v>
      </c>
      <c r="D240" s="222"/>
      <c r="E240" s="223">
        <v>1</v>
      </c>
      <c r="F240" s="221"/>
      <c r="G240" s="221"/>
      <c r="H240" s="221"/>
      <c r="I240" s="221"/>
      <c r="J240" s="221"/>
      <c r="K240" s="221"/>
      <c r="L240" s="221"/>
      <c r="M240" s="221"/>
      <c r="N240" s="221"/>
      <c r="O240" s="221"/>
      <c r="P240" s="221"/>
      <c r="Q240" s="221"/>
      <c r="R240" s="221"/>
      <c r="S240" s="221"/>
      <c r="T240" s="221"/>
      <c r="U240" s="221"/>
      <c r="V240" s="221"/>
      <c r="W240" s="221"/>
      <c r="X240" s="221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112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ht="22.5" outlineLevel="1" x14ac:dyDescent="0.2">
      <c r="A241" s="241">
        <v>53</v>
      </c>
      <c r="B241" s="242" t="s">
        <v>303</v>
      </c>
      <c r="C241" s="254" t="s">
        <v>304</v>
      </c>
      <c r="D241" s="243" t="s">
        <v>0</v>
      </c>
      <c r="E241" s="244">
        <v>218.65199999999999</v>
      </c>
      <c r="F241" s="245"/>
      <c r="G241" s="246">
        <f>ROUND(E241*F241,2)</f>
        <v>0</v>
      </c>
      <c r="H241" s="245"/>
      <c r="I241" s="246">
        <f>ROUND(E241*H241,2)</f>
        <v>0</v>
      </c>
      <c r="J241" s="245"/>
      <c r="K241" s="246">
        <f>ROUND(E241*J241,2)</f>
        <v>0</v>
      </c>
      <c r="L241" s="246">
        <v>21</v>
      </c>
      <c r="M241" s="246">
        <f>G241*(1+L241/100)</f>
        <v>0</v>
      </c>
      <c r="N241" s="246">
        <v>0</v>
      </c>
      <c r="O241" s="246">
        <f>ROUND(E241*N241,2)</f>
        <v>0</v>
      </c>
      <c r="P241" s="246">
        <v>0</v>
      </c>
      <c r="Q241" s="246">
        <f>ROUND(E241*P241,2)</f>
        <v>0</v>
      </c>
      <c r="R241" s="246"/>
      <c r="S241" s="246" t="s">
        <v>107</v>
      </c>
      <c r="T241" s="247" t="s">
        <v>108</v>
      </c>
      <c r="U241" s="221">
        <v>0</v>
      </c>
      <c r="V241" s="221">
        <f>ROUND(E241*U241,2)</f>
        <v>0</v>
      </c>
      <c r="W241" s="221"/>
      <c r="X241" s="221" t="s">
        <v>109</v>
      </c>
      <c r="Y241" s="212"/>
      <c r="Z241" s="212"/>
      <c r="AA241" s="212"/>
      <c r="AB241" s="212"/>
      <c r="AC241" s="212"/>
      <c r="AD241" s="212"/>
      <c r="AE241" s="212"/>
      <c r="AF241" s="212"/>
      <c r="AG241" s="212" t="s">
        <v>272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x14ac:dyDescent="0.2">
      <c r="A242" s="225" t="s">
        <v>102</v>
      </c>
      <c r="B242" s="226" t="s">
        <v>66</v>
      </c>
      <c r="C242" s="249" t="s">
        <v>67</v>
      </c>
      <c r="D242" s="227"/>
      <c r="E242" s="228"/>
      <c r="F242" s="229"/>
      <c r="G242" s="229">
        <f>SUMIF(AG243:AG243,"&lt;&gt;NOR",G243:G243)</f>
        <v>0</v>
      </c>
      <c r="H242" s="229"/>
      <c r="I242" s="229">
        <f>SUM(I243:I243)</f>
        <v>0</v>
      </c>
      <c r="J242" s="229"/>
      <c r="K242" s="229">
        <f>SUM(K243:K243)</f>
        <v>0</v>
      </c>
      <c r="L242" s="229"/>
      <c r="M242" s="229">
        <f>SUM(M243:M243)</f>
        <v>0</v>
      </c>
      <c r="N242" s="229"/>
      <c r="O242" s="229">
        <f>SUM(O243:O243)</f>
        <v>0</v>
      </c>
      <c r="P242" s="229"/>
      <c r="Q242" s="229">
        <f>SUM(Q243:Q243)</f>
        <v>0</v>
      </c>
      <c r="R242" s="229"/>
      <c r="S242" s="229"/>
      <c r="T242" s="230"/>
      <c r="U242" s="224"/>
      <c r="V242" s="224">
        <f>SUM(V243:V243)</f>
        <v>0</v>
      </c>
      <c r="W242" s="224"/>
      <c r="X242" s="224"/>
      <c r="AG242" t="s">
        <v>103</v>
      </c>
    </row>
    <row r="243" spans="1:60" outlineLevel="1" x14ac:dyDescent="0.2">
      <c r="A243" s="241">
        <v>54</v>
      </c>
      <c r="B243" s="242" t="s">
        <v>305</v>
      </c>
      <c r="C243" s="254" t="s">
        <v>306</v>
      </c>
      <c r="D243" s="243" t="s">
        <v>307</v>
      </c>
      <c r="E243" s="244">
        <v>1</v>
      </c>
      <c r="F243" s="245"/>
      <c r="G243" s="246">
        <f>ROUND(E243*F243,2)</f>
        <v>0</v>
      </c>
      <c r="H243" s="245"/>
      <c r="I243" s="246">
        <f>ROUND(E243*H243,2)</f>
        <v>0</v>
      </c>
      <c r="J243" s="245"/>
      <c r="K243" s="246">
        <f>ROUND(E243*J243,2)</f>
        <v>0</v>
      </c>
      <c r="L243" s="246">
        <v>21</v>
      </c>
      <c r="M243" s="246">
        <f>G243*(1+L243/100)</f>
        <v>0</v>
      </c>
      <c r="N243" s="246">
        <v>0</v>
      </c>
      <c r="O243" s="246">
        <f>ROUND(E243*N243,2)</f>
        <v>0</v>
      </c>
      <c r="P243" s="246">
        <v>0</v>
      </c>
      <c r="Q243" s="246">
        <f>ROUND(E243*P243,2)</f>
        <v>0</v>
      </c>
      <c r="R243" s="246"/>
      <c r="S243" s="246" t="s">
        <v>219</v>
      </c>
      <c r="T243" s="247" t="s">
        <v>182</v>
      </c>
      <c r="U243" s="221">
        <v>0</v>
      </c>
      <c r="V243" s="221">
        <f>ROUND(E243*U243,2)</f>
        <v>0</v>
      </c>
      <c r="W243" s="221"/>
      <c r="X243" s="221" t="s">
        <v>109</v>
      </c>
      <c r="Y243" s="212"/>
      <c r="Z243" s="212"/>
      <c r="AA243" s="212"/>
      <c r="AB243" s="212"/>
      <c r="AC243" s="212"/>
      <c r="AD243" s="212"/>
      <c r="AE243" s="212"/>
      <c r="AF243" s="212"/>
      <c r="AG243" s="212" t="s">
        <v>110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x14ac:dyDescent="0.2">
      <c r="A244" s="225" t="s">
        <v>102</v>
      </c>
      <c r="B244" s="226" t="s">
        <v>68</v>
      </c>
      <c r="C244" s="249" t="s">
        <v>69</v>
      </c>
      <c r="D244" s="227"/>
      <c r="E244" s="228"/>
      <c r="F244" s="229"/>
      <c r="G244" s="229">
        <f>SUMIF(AG245:AG245,"&lt;&gt;NOR",G245:G245)</f>
        <v>0</v>
      </c>
      <c r="H244" s="229"/>
      <c r="I244" s="229">
        <f>SUM(I245:I245)</f>
        <v>0</v>
      </c>
      <c r="J244" s="229"/>
      <c r="K244" s="229">
        <f>SUM(K245:K245)</f>
        <v>0</v>
      </c>
      <c r="L244" s="229"/>
      <c r="M244" s="229">
        <f>SUM(M245:M245)</f>
        <v>0</v>
      </c>
      <c r="N244" s="229"/>
      <c r="O244" s="229">
        <f>SUM(O245:O245)</f>
        <v>0</v>
      </c>
      <c r="P244" s="229"/>
      <c r="Q244" s="229">
        <f>SUM(Q245:Q245)</f>
        <v>0</v>
      </c>
      <c r="R244" s="229"/>
      <c r="S244" s="229"/>
      <c r="T244" s="230"/>
      <c r="U244" s="224"/>
      <c r="V244" s="224">
        <f>SUM(V245:V245)</f>
        <v>0</v>
      </c>
      <c r="W244" s="224"/>
      <c r="X244" s="224"/>
      <c r="AG244" t="s">
        <v>103</v>
      </c>
    </row>
    <row r="245" spans="1:60" outlineLevel="1" x14ac:dyDescent="0.2">
      <c r="A245" s="231">
        <v>55</v>
      </c>
      <c r="B245" s="232" t="s">
        <v>308</v>
      </c>
      <c r="C245" s="250" t="s">
        <v>309</v>
      </c>
      <c r="D245" s="233" t="s">
        <v>0</v>
      </c>
      <c r="E245" s="234">
        <v>7789.4189999999999</v>
      </c>
      <c r="F245" s="235"/>
      <c r="G245" s="236">
        <f>ROUND(E245*F245,2)</f>
        <v>0</v>
      </c>
      <c r="H245" s="235"/>
      <c r="I245" s="236">
        <f>ROUND(E245*H245,2)</f>
        <v>0</v>
      </c>
      <c r="J245" s="235"/>
      <c r="K245" s="236">
        <f>ROUND(E245*J245,2)</f>
        <v>0</v>
      </c>
      <c r="L245" s="236">
        <v>21</v>
      </c>
      <c r="M245" s="236">
        <f>G245*(1+L245/100)</f>
        <v>0</v>
      </c>
      <c r="N245" s="236">
        <v>0</v>
      </c>
      <c r="O245" s="236">
        <f>ROUND(E245*N245,2)</f>
        <v>0</v>
      </c>
      <c r="P245" s="236">
        <v>0</v>
      </c>
      <c r="Q245" s="236">
        <f>ROUND(E245*P245,2)</f>
        <v>0</v>
      </c>
      <c r="R245" s="236"/>
      <c r="S245" s="236" t="s">
        <v>219</v>
      </c>
      <c r="T245" s="237" t="s">
        <v>182</v>
      </c>
      <c r="U245" s="221">
        <v>0</v>
      </c>
      <c r="V245" s="221">
        <f>ROUND(E245*U245,2)</f>
        <v>0</v>
      </c>
      <c r="W245" s="221"/>
      <c r="X245" s="221" t="s">
        <v>109</v>
      </c>
      <c r="Y245" s="212"/>
      <c r="Z245" s="212"/>
      <c r="AA245" s="212"/>
      <c r="AB245" s="212"/>
      <c r="AC245" s="212"/>
      <c r="AD245" s="212"/>
      <c r="AE245" s="212"/>
      <c r="AF245" s="212"/>
      <c r="AG245" s="212" t="s">
        <v>110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x14ac:dyDescent="0.2">
      <c r="A246" s="3"/>
      <c r="B246" s="4"/>
      <c r="C246" s="255"/>
      <c r="D246" s="6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AE246">
        <v>15</v>
      </c>
      <c r="AF246">
        <v>21</v>
      </c>
      <c r="AG246" t="s">
        <v>89</v>
      </c>
    </row>
    <row r="247" spans="1:60" x14ac:dyDescent="0.2">
      <c r="A247" s="215"/>
      <c r="B247" s="216" t="s">
        <v>29</v>
      </c>
      <c r="C247" s="256"/>
      <c r="D247" s="217"/>
      <c r="E247" s="218"/>
      <c r="F247" s="218"/>
      <c r="G247" s="248">
        <f>G8+G117+G119+G131+G143+G152+G198+G201+G207+G219+G222+G226+G242+G244</f>
        <v>0</v>
      </c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AE247">
        <f>SUMIF(L7:L245,AE246,G7:G245)</f>
        <v>0</v>
      </c>
      <c r="AF247">
        <f>SUMIF(L7:L245,AF246,G7:G245)</f>
        <v>0</v>
      </c>
      <c r="AG247" t="s">
        <v>310</v>
      </c>
    </row>
    <row r="248" spans="1:60" x14ac:dyDescent="0.2">
      <c r="C248" s="257"/>
      <c r="D248" s="10"/>
      <c r="AG248" t="s">
        <v>311</v>
      </c>
    </row>
    <row r="249" spans="1:60" x14ac:dyDescent="0.2">
      <c r="D249" s="10"/>
    </row>
    <row r="250" spans="1:60" x14ac:dyDescent="0.2">
      <c r="D250" s="10"/>
    </row>
    <row r="251" spans="1:60" x14ac:dyDescent="0.2">
      <c r="D251" s="10"/>
    </row>
    <row r="252" spans="1:60" x14ac:dyDescent="0.2">
      <c r="D252" s="10"/>
    </row>
    <row r="253" spans="1:60" x14ac:dyDescent="0.2">
      <c r="D253" s="10"/>
    </row>
    <row r="254" spans="1:60" x14ac:dyDescent="0.2">
      <c r="D254" s="10"/>
    </row>
    <row r="255" spans="1:60" x14ac:dyDescent="0.2">
      <c r="D255" s="10"/>
    </row>
    <row r="256" spans="1:60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LQFnQ+XTaqlTtP0WmIsQGmxXfh7IhHxdFZJBgwJedPV5lypO53MAx9abke/L0GTbLg8XrihCDLVkF6MOv9a2Pg==" saltValue="A9ssPL+fPKWFPOz8lqR4/g==" spinCount="100000" sheet="1"/>
  <mergeCells count="10">
    <mergeCell ref="C96:G96"/>
    <mergeCell ref="C137:G137"/>
    <mergeCell ref="C170:G170"/>
    <mergeCell ref="C224:G224"/>
    <mergeCell ref="A1:G1"/>
    <mergeCell ref="C2:G2"/>
    <mergeCell ref="C3:G3"/>
    <mergeCell ref="C4:G4"/>
    <mergeCell ref="C75:G75"/>
    <mergeCell ref="C86:G8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Romana Bartolšicová</dc:creator>
  <cp:lastModifiedBy>Romana Bartolšicová</cp:lastModifiedBy>
  <cp:lastPrinted>2019-03-19T12:27:02Z</cp:lastPrinted>
  <dcterms:created xsi:type="dcterms:W3CDTF">2009-04-08T07:15:50Z</dcterms:created>
  <dcterms:modified xsi:type="dcterms:W3CDTF">2021-05-05T11:58:34Z</dcterms:modified>
</cp:coreProperties>
</file>